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124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<sst xmlns="http://schemas.openxmlformats.org/spreadsheetml/2006/main" count="77" uniqueCount="77">
  <si>
    <t>2020年财政收入完成情况明细表</t>
  </si>
  <si>
    <t>单位：万元</t>
  </si>
  <si>
    <t>收　入　科　目</t>
  </si>
  <si>
    <t>预算数</t>
  </si>
  <si>
    <t>调整预算数</t>
  </si>
  <si>
    <t>实际完成</t>
  </si>
  <si>
    <t>累计完成</t>
  </si>
  <si>
    <t>完成调整预算%</t>
  </si>
  <si>
    <t>上年同期完成</t>
  </si>
  <si>
    <t>比上年同期</t>
  </si>
  <si>
    <t>本月</t>
  </si>
  <si>
    <t>增减数</t>
  </si>
  <si>
    <t>增减%</t>
  </si>
  <si>
    <t>一、税收收入小计</t>
  </si>
  <si>
    <t>93590</t>
  </si>
  <si>
    <t>1、国内增值税37.5%</t>
  </si>
  <si>
    <t>32672</t>
  </si>
  <si>
    <t>2、企业所得税28%</t>
  </si>
  <si>
    <t>9262</t>
  </si>
  <si>
    <t>3、个人所得税28%</t>
  </si>
  <si>
    <t>2089</t>
  </si>
  <si>
    <t>4、资源税75%</t>
  </si>
  <si>
    <t>770</t>
  </si>
  <si>
    <t>5、城市维护建设税</t>
  </si>
  <si>
    <t>5622</t>
  </si>
  <si>
    <t>6、房产税</t>
  </si>
  <si>
    <t>1178</t>
  </si>
  <si>
    <t>7、印花税</t>
  </si>
  <si>
    <t>1383</t>
  </si>
  <si>
    <t>8、城镇土地使用税70%</t>
  </si>
  <si>
    <t>863</t>
  </si>
  <si>
    <t>9、土地增值税</t>
  </si>
  <si>
    <t>14331</t>
  </si>
  <si>
    <t>10、车船税</t>
  </si>
  <si>
    <t>2275</t>
  </si>
  <si>
    <t>11、耕地占用税</t>
  </si>
  <si>
    <t>2543</t>
  </si>
  <si>
    <t>12、契税</t>
  </si>
  <si>
    <t>20542</t>
  </si>
  <si>
    <t>13、环境保护税70%</t>
  </si>
  <si>
    <t>60</t>
  </si>
  <si>
    <t>14、其他税收收入</t>
  </si>
  <si>
    <t>0</t>
  </si>
  <si>
    <t>二、非税收入</t>
  </si>
  <si>
    <t>40541</t>
  </si>
  <si>
    <t>1、专项收入</t>
  </si>
  <si>
    <t>7728</t>
  </si>
  <si>
    <t xml:space="preserve">    教育费附加收入</t>
  </si>
  <si>
    <t>2632</t>
  </si>
  <si>
    <t xml:space="preserve">    地方教育费附加收入</t>
  </si>
  <si>
    <t>1754</t>
  </si>
  <si>
    <t>2、行政事业性收费收入</t>
  </si>
  <si>
    <t>8379</t>
  </si>
  <si>
    <t>3、罚没收入</t>
  </si>
  <si>
    <t>22228</t>
  </si>
  <si>
    <t>4、国有资源有偿使用收入</t>
  </si>
  <si>
    <t>1381</t>
  </si>
  <si>
    <t>5、其他收入</t>
  </si>
  <si>
    <t>825</t>
  </si>
  <si>
    <t>地方一般公共预算收入合计</t>
  </si>
  <si>
    <t>三、上划省级收入</t>
  </si>
  <si>
    <t>16408</t>
  </si>
  <si>
    <t>四、上划中央收入</t>
  </si>
  <si>
    <t>67994</t>
  </si>
  <si>
    <t>五、政府基金收入合计</t>
  </si>
  <si>
    <t>129539</t>
  </si>
  <si>
    <t>1、国有土地出让金收入</t>
  </si>
  <si>
    <t>124100</t>
  </si>
  <si>
    <t>2、城市基础设施配套费收入</t>
  </si>
  <si>
    <t>4241</t>
  </si>
  <si>
    <t>3、污水处理费收入</t>
  </si>
  <si>
    <t>1197</t>
  </si>
  <si>
    <t>4、其他基金收入</t>
  </si>
  <si>
    <t>1</t>
  </si>
  <si>
    <t>六、国有资本经营收入</t>
  </si>
  <si>
    <t>财政总收入</t>
  </si>
  <si>
    <t>348072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</si>
</sst>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4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9" xfId="0" applyFont="1" applyFill="1" applyBorder="1" applyAlignment="1">
      <alignment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shrinkToFit="1"/>
    </xf>
    <xf numFmtId="177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shrinkToFit="1"/>
    </xf>
    <xf numFmtId="177" fontId="8" fillId="0" borderId="10" xfId="41" applyNumberFormat="1" applyFont="1" applyFill="1" applyBorder="1" applyAlignment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177" fontId="6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0" fontId="9" fillId="0" borderId="10" xfId="40" applyFont="1" applyFill="1" applyBorder="1" applyAlignment="1">
      <alignment horizontal="center" vertical="center"/>
      <protection/>
    </xf>
    <xf numFmtId="0" fontId="7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1" fontId="4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_2013年财政收入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">
      <selection activeCell="L24" sqref="L24"/>
    </sheetView>
  </sheetViews>
  <sheetFormatPr defaultColWidth="9.00390625" defaultRowHeight="15.75" customHeight="1"/>
  <cols>
    <col min="1" max="1" width="19.875" style="1" customWidth="1"/>
    <col min="2" max="2" width="8.25390625" style="1" customWidth="1"/>
    <col min="3" max="3" width="8.25390625" style="3" customWidth="1"/>
    <col min="4" max="4" width="8.00390625" style="1" hidden="1" customWidth="1"/>
    <col min="5" max="5" width="9.00390625" style="3" customWidth="1"/>
    <col min="6" max="6" width="8.00390625" style="1" customWidth="1"/>
    <col min="7" max="8" width="9.00390625" style="1" customWidth="1"/>
    <col min="9" max="9" width="9.625" style="1" customWidth="1"/>
    <col min="10" max="10" width="9.00390625" style="1" hidden="1" customWidth="1"/>
    <col min="11" max="12" width="9.00390625" style="1" customWidth="1"/>
    <col min="13" max="13" width="9.875" style="1" customWidth="1"/>
    <col min="14" max="16384" width="9.00390625" style="1" customWidth="1"/>
  </cols>
  <sheetData>
    <row r="1" spans="1:9" ht="30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5.75" customHeight="1">
      <c r="A2" s="4"/>
      <c r="B2" s="4"/>
      <c r="C2" s="5"/>
      <c r="D2" s="36"/>
      <c r="E2" s="36"/>
      <c r="F2" s="36"/>
      <c r="G2" s="6"/>
      <c r="H2" s="37" t="s">
        <v>1</v>
      </c>
      <c r="I2" s="37"/>
    </row>
    <row r="3" spans="1:9" s="2" customFormat="1" ht="15.75" customHeight="1">
      <c r="A3" s="39" t="s">
        <v>2</v>
      </c>
      <c r="B3" s="39" t="s">
        <v>3</v>
      </c>
      <c r="C3" s="39" t="s">
        <v>4</v>
      </c>
      <c r="D3" s="7" t="s">
        <v>5</v>
      </c>
      <c r="E3" s="40" t="s">
        <v>6</v>
      </c>
      <c r="F3" s="42" t="s">
        <v>7</v>
      </c>
      <c r="G3" s="43" t="s">
        <v>8</v>
      </c>
      <c r="H3" s="38" t="s">
        <v>9</v>
      </c>
      <c r="I3" s="38"/>
    </row>
    <row r="4" spans="1:9" s="2" customFormat="1" ht="15" customHeight="1">
      <c r="A4" s="39"/>
      <c r="B4" s="39"/>
      <c r="C4" s="39"/>
      <c r="D4" s="7" t="s">
        <v>10</v>
      </c>
      <c r="E4" s="41"/>
      <c r="F4" s="42"/>
      <c r="G4" s="43"/>
      <c r="H4" s="8" t="s">
        <v>11</v>
      </c>
      <c r="I4" s="13" t="s">
        <v>12</v>
      </c>
    </row>
    <row r="5" spans="1:10" s="2" customFormat="1" ht="17.25" customHeight="1">
      <c r="A5" s="9" t="s">
        <v>13</v>
      </c>
      <c r="B5" s="10">
        <f>SUM(B6:B19)</f>
        <v>135192</v>
      </c>
      <c r="C5" s="10">
        <f>SUM(C6:C19)</f>
        <v>127154</v>
      </c>
      <c r="D5" s="11">
        <f aca="true" t="shared" si="0" ref="D5:D27">E5-J5</f>
        <v>29753</v>
      </c>
      <c r="E5" s="12">
        <v>123343</v>
      </c>
      <c r="F5" s="13">
        <f aca="true" t="shared" si="1" ref="F5:F17">E5/C5*100</f>
        <v>97.002846941504</v>
      </c>
      <c r="G5" s="11">
        <v>111898</v>
      </c>
      <c r="H5" s="14">
        <f aca="true" t="shared" si="2" ref="H5:H27">E5-G5</f>
        <v>11445</v>
      </c>
      <c r="I5" s="13">
        <f aca="true" t="shared" si="3" ref="I5:I28">H5/G5*100</f>
        <v>10.228064844769344</v>
      </c>
      <c r="J5" s="12" t="s">
        <v>14</v>
      </c>
    </row>
    <row r="6" spans="1:10" ht="17.25" customHeight="1">
      <c r="A6" s="15" t="s">
        <v>15</v>
      </c>
      <c r="B6" s="16">
        <v>48025</v>
      </c>
      <c r="C6" s="16">
        <v>41200</v>
      </c>
      <c r="D6" s="17">
        <f t="shared" si="0"/>
        <v>10480</v>
      </c>
      <c r="E6" s="18">
        <v>43152</v>
      </c>
      <c r="F6" s="19">
        <f t="shared" si="1"/>
        <v>104.7378640776699</v>
      </c>
      <c r="G6" s="17">
        <v>41277</v>
      </c>
      <c r="H6" s="20">
        <f t="shared" si="2"/>
        <v>1875</v>
      </c>
      <c r="I6" s="19">
        <f t="shared" si="3"/>
        <v>4.542481284977106</v>
      </c>
      <c r="J6" s="18" t="s">
        <v>16</v>
      </c>
    </row>
    <row r="7" spans="1:10" ht="17.25" customHeight="1">
      <c r="A7" s="15" t="s">
        <v>17</v>
      </c>
      <c r="B7" s="16">
        <v>11112</v>
      </c>
      <c r="C7" s="16">
        <v>10959</v>
      </c>
      <c r="D7" s="17">
        <f t="shared" si="0"/>
        <v>235</v>
      </c>
      <c r="E7" s="18">
        <v>9497</v>
      </c>
      <c r="F7" s="19">
        <f t="shared" si="1"/>
        <v>86.65936673054111</v>
      </c>
      <c r="G7" s="17">
        <v>11967</v>
      </c>
      <c r="H7" s="20">
        <f t="shared" si="2"/>
        <v>-2470</v>
      </c>
      <c r="I7" s="19">
        <f t="shared" si="3"/>
        <v>-20.64009359070778</v>
      </c>
      <c r="J7" s="18" t="s">
        <v>18</v>
      </c>
    </row>
    <row r="8" spans="1:10" ht="17.25" customHeight="1">
      <c r="A8" s="15" t="s">
        <v>19</v>
      </c>
      <c r="B8" s="16">
        <v>3660</v>
      </c>
      <c r="C8" s="16">
        <v>3100</v>
      </c>
      <c r="D8" s="17">
        <f t="shared" si="0"/>
        <v>432</v>
      </c>
      <c r="E8" s="18">
        <v>2521</v>
      </c>
      <c r="F8" s="19">
        <f t="shared" si="1"/>
        <v>81.3225806451613</v>
      </c>
      <c r="G8" s="17">
        <v>3253</v>
      </c>
      <c r="H8" s="20">
        <f t="shared" si="2"/>
        <v>-732</v>
      </c>
      <c r="I8" s="19">
        <f t="shared" si="3"/>
        <v>-22.502305564094684</v>
      </c>
      <c r="J8" s="18" t="s">
        <v>20</v>
      </c>
    </row>
    <row r="9" spans="1:10" ht="17.25" customHeight="1">
      <c r="A9" s="15" t="s">
        <v>21</v>
      </c>
      <c r="B9" s="16">
        <v>1130</v>
      </c>
      <c r="C9" s="16">
        <v>1130</v>
      </c>
      <c r="D9" s="17">
        <f t="shared" si="0"/>
        <v>51</v>
      </c>
      <c r="E9" s="18">
        <v>821</v>
      </c>
      <c r="F9" s="19">
        <f t="shared" si="1"/>
        <v>72.65486725663717</v>
      </c>
      <c r="G9" s="17">
        <v>895</v>
      </c>
      <c r="H9" s="20">
        <f t="shared" si="2"/>
        <v>-74</v>
      </c>
      <c r="I9" s="19">
        <f t="shared" si="3"/>
        <v>-8.268156424581004</v>
      </c>
      <c r="J9" s="18" t="s">
        <v>22</v>
      </c>
    </row>
    <row r="10" spans="1:10" ht="17.25" customHeight="1">
      <c r="A10" s="15" t="s">
        <v>23</v>
      </c>
      <c r="B10" s="16">
        <v>7730</v>
      </c>
      <c r="C10" s="16">
        <v>7730</v>
      </c>
      <c r="D10" s="17">
        <f t="shared" si="0"/>
        <v>1455</v>
      </c>
      <c r="E10" s="18">
        <v>7077</v>
      </c>
      <c r="F10" s="19">
        <f t="shared" si="1"/>
        <v>91.55239327296249</v>
      </c>
      <c r="G10" s="17">
        <v>5362</v>
      </c>
      <c r="H10" s="20">
        <f t="shared" si="2"/>
        <v>1715</v>
      </c>
      <c r="I10" s="19">
        <f t="shared" si="3"/>
        <v>31.98433420365535</v>
      </c>
      <c r="J10" s="18" t="s">
        <v>24</v>
      </c>
    </row>
    <row r="11" spans="1:10" ht="17.25" customHeight="1">
      <c r="A11" s="15" t="s">
        <v>25</v>
      </c>
      <c r="B11" s="16">
        <v>4500</v>
      </c>
      <c r="C11" s="16">
        <v>4200</v>
      </c>
      <c r="D11" s="17">
        <f t="shared" si="0"/>
        <v>461</v>
      </c>
      <c r="E11" s="18">
        <v>1639</v>
      </c>
      <c r="F11" s="19">
        <f t="shared" si="1"/>
        <v>39.02380952380952</v>
      </c>
      <c r="G11" s="17">
        <v>1928</v>
      </c>
      <c r="H11" s="20">
        <f t="shared" si="2"/>
        <v>-289</v>
      </c>
      <c r="I11" s="19">
        <f t="shared" si="3"/>
        <v>-14.989626556016598</v>
      </c>
      <c r="J11" s="18" t="s">
        <v>26</v>
      </c>
    </row>
    <row r="12" spans="1:10" ht="17.25" customHeight="1">
      <c r="A12" s="15" t="s">
        <v>27</v>
      </c>
      <c r="B12" s="16">
        <v>2300</v>
      </c>
      <c r="C12" s="16">
        <v>2300</v>
      </c>
      <c r="D12" s="17">
        <f t="shared" si="0"/>
        <v>744</v>
      </c>
      <c r="E12" s="18">
        <v>2127</v>
      </c>
      <c r="F12" s="19">
        <f t="shared" si="1"/>
        <v>92.47826086956522</v>
      </c>
      <c r="G12" s="17">
        <v>1619</v>
      </c>
      <c r="H12" s="20">
        <f t="shared" si="2"/>
        <v>508</v>
      </c>
      <c r="I12" s="19">
        <f t="shared" si="3"/>
        <v>31.37739345274861</v>
      </c>
      <c r="J12" s="18" t="s">
        <v>28</v>
      </c>
    </row>
    <row r="13" spans="1:10" ht="17.25" customHeight="1">
      <c r="A13" s="15" t="s">
        <v>29</v>
      </c>
      <c r="B13" s="16">
        <v>1530</v>
      </c>
      <c r="C13" s="16">
        <v>1530</v>
      </c>
      <c r="D13" s="17">
        <f t="shared" si="0"/>
        <v>331</v>
      </c>
      <c r="E13" s="18">
        <v>1194</v>
      </c>
      <c r="F13" s="19">
        <f t="shared" si="1"/>
        <v>78.03921568627452</v>
      </c>
      <c r="G13" s="17">
        <v>1113</v>
      </c>
      <c r="H13" s="20">
        <f t="shared" si="2"/>
        <v>81</v>
      </c>
      <c r="I13" s="19">
        <f t="shared" si="3"/>
        <v>7.277628032345014</v>
      </c>
      <c r="J13" s="18" t="s">
        <v>30</v>
      </c>
    </row>
    <row r="14" spans="1:10" ht="17.25" customHeight="1">
      <c r="A14" s="15" t="s">
        <v>31</v>
      </c>
      <c r="B14" s="16">
        <v>21229</v>
      </c>
      <c r="C14" s="16">
        <v>21029</v>
      </c>
      <c r="D14" s="17">
        <f t="shared" si="0"/>
        <v>9999</v>
      </c>
      <c r="E14" s="18">
        <v>24330</v>
      </c>
      <c r="F14" s="19">
        <f t="shared" si="1"/>
        <v>115.69737029815967</v>
      </c>
      <c r="G14" s="17">
        <v>17165</v>
      </c>
      <c r="H14" s="20">
        <f t="shared" si="2"/>
        <v>7165</v>
      </c>
      <c r="I14" s="19">
        <f t="shared" si="3"/>
        <v>41.74191669094087</v>
      </c>
      <c r="J14" s="18" t="s">
        <v>32</v>
      </c>
    </row>
    <row r="15" spans="1:10" ht="17.25" customHeight="1">
      <c r="A15" s="15" t="s">
        <v>33</v>
      </c>
      <c r="B15" s="16">
        <v>3840</v>
      </c>
      <c r="C15" s="16">
        <v>3840</v>
      </c>
      <c r="D15" s="17">
        <f t="shared" si="0"/>
        <v>361</v>
      </c>
      <c r="E15" s="18">
        <v>2636</v>
      </c>
      <c r="F15" s="19">
        <f t="shared" si="1"/>
        <v>68.64583333333333</v>
      </c>
      <c r="G15" s="17">
        <v>2436</v>
      </c>
      <c r="H15" s="20">
        <f t="shared" si="2"/>
        <v>200</v>
      </c>
      <c r="I15" s="19">
        <f t="shared" si="3"/>
        <v>8.210180623973727</v>
      </c>
      <c r="J15" s="18" t="s">
        <v>34</v>
      </c>
    </row>
    <row r="16" spans="1:10" ht="17.25" customHeight="1">
      <c r="A16" s="15" t="s">
        <v>35</v>
      </c>
      <c r="B16" s="16">
        <v>9600</v>
      </c>
      <c r="C16" s="16">
        <v>9600</v>
      </c>
      <c r="D16" s="17">
        <f t="shared" si="0"/>
        <v>2378</v>
      </c>
      <c r="E16" s="18">
        <v>4921</v>
      </c>
      <c r="F16" s="19">
        <f t="shared" si="1"/>
        <v>51.260416666666664</v>
      </c>
      <c r="G16" s="17">
        <v>4224</v>
      </c>
      <c r="H16" s="20">
        <f t="shared" si="2"/>
        <v>697</v>
      </c>
      <c r="I16" s="19">
        <f t="shared" si="3"/>
        <v>16.50094696969697</v>
      </c>
      <c r="J16" s="18" t="s">
        <v>36</v>
      </c>
    </row>
    <row r="17" spans="1:10" ht="17.25" customHeight="1">
      <c r="A17" s="15" t="s">
        <v>37</v>
      </c>
      <c r="B17" s="16">
        <v>20536</v>
      </c>
      <c r="C17" s="16">
        <v>20536</v>
      </c>
      <c r="D17" s="17">
        <f t="shared" si="0"/>
        <v>2826</v>
      </c>
      <c r="E17" s="18">
        <v>23368</v>
      </c>
      <c r="F17" s="19">
        <f t="shared" si="1"/>
        <v>113.79041682898325</v>
      </c>
      <c r="G17" s="17">
        <v>20591</v>
      </c>
      <c r="H17" s="20">
        <f t="shared" si="2"/>
        <v>2777</v>
      </c>
      <c r="I17" s="19">
        <f t="shared" si="3"/>
        <v>13.486474673401</v>
      </c>
      <c r="J17" s="18" t="s">
        <v>38</v>
      </c>
    </row>
    <row r="18" spans="1:10" ht="17.25" customHeight="1">
      <c r="A18" s="21" t="s">
        <v>39</v>
      </c>
      <c r="B18" s="18"/>
      <c r="C18" s="18"/>
      <c r="D18" s="17">
        <f t="shared" si="0"/>
        <v>0</v>
      </c>
      <c r="E18" s="17">
        <v>60</v>
      </c>
      <c r="F18" s="19"/>
      <c r="G18" s="17">
        <v>68</v>
      </c>
      <c r="H18" s="20">
        <f t="shared" si="2"/>
        <v>-8</v>
      </c>
      <c r="I18" s="19">
        <f t="shared" si="3"/>
        <v>-11.76470588235294</v>
      </c>
      <c r="J18" s="18" t="s">
        <v>40</v>
      </c>
    </row>
    <row r="19" spans="1:10" ht="17.25" customHeight="1">
      <c r="A19" s="21" t="s">
        <v>41</v>
      </c>
      <c r="B19" s="18"/>
      <c r="C19" s="18"/>
      <c r="D19" s="17">
        <f t="shared" si="0"/>
        <v>0</v>
      </c>
      <c r="E19" s="17"/>
      <c r="F19" s="19"/>
      <c r="G19" s="22"/>
      <c r="H19" s="20"/>
      <c r="I19" s="19"/>
      <c r="J19" s="18" t="s">
        <v>42</v>
      </c>
    </row>
    <row r="20" spans="1:10" s="2" customFormat="1" ht="17.25" customHeight="1">
      <c r="A20" s="9" t="s">
        <v>43</v>
      </c>
      <c r="B20" s="12">
        <f>B21+B24+B25+B26+B27</f>
        <v>52500</v>
      </c>
      <c r="C20" s="12">
        <f>C21+C24+C25+C26+C27</f>
        <v>52500</v>
      </c>
      <c r="D20" s="11">
        <f t="shared" si="0"/>
        <v>14019</v>
      </c>
      <c r="E20" s="12">
        <v>54560</v>
      </c>
      <c r="F20" s="13">
        <f aca="true" t="shared" si="4" ref="F20:F28">E20/C20*100</f>
        <v>103.92380952380952</v>
      </c>
      <c r="G20" s="11">
        <v>53854</v>
      </c>
      <c r="H20" s="14">
        <f t="shared" si="2"/>
        <v>706</v>
      </c>
      <c r="I20" s="13">
        <f t="shared" si="3"/>
        <v>1.3109518327329448</v>
      </c>
      <c r="J20" s="12" t="s">
        <v>44</v>
      </c>
    </row>
    <row r="21" spans="1:10" ht="17.25" customHeight="1">
      <c r="A21" s="21" t="s">
        <v>45</v>
      </c>
      <c r="B21" s="18">
        <v>8000</v>
      </c>
      <c r="C21" s="18">
        <v>8000</v>
      </c>
      <c r="D21" s="17">
        <f t="shared" si="0"/>
        <v>4875</v>
      </c>
      <c r="E21" s="18">
        <v>12603</v>
      </c>
      <c r="F21" s="19">
        <f t="shared" si="4"/>
        <v>157.5375</v>
      </c>
      <c r="G21" s="17">
        <v>24691</v>
      </c>
      <c r="H21" s="20">
        <f t="shared" si="2"/>
        <v>-12088</v>
      </c>
      <c r="I21" s="19">
        <f t="shared" si="3"/>
        <v>-48.95710987809323</v>
      </c>
      <c r="J21" s="18" t="s">
        <v>46</v>
      </c>
    </row>
    <row r="22" spans="1:10" ht="17.25" customHeight="1">
      <c r="A22" s="21" t="s">
        <v>47</v>
      </c>
      <c r="B22" s="18">
        <v>3900</v>
      </c>
      <c r="C22" s="18">
        <v>3300</v>
      </c>
      <c r="D22" s="17">
        <f t="shared" si="0"/>
        <v>741</v>
      </c>
      <c r="E22" s="18">
        <v>3373</v>
      </c>
      <c r="F22" s="19">
        <f t="shared" si="4"/>
        <v>102.21212121212122</v>
      </c>
      <c r="G22" s="17">
        <v>3185</v>
      </c>
      <c r="H22" s="20">
        <f t="shared" si="2"/>
        <v>188</v>
      </c>
      <c r="I22" s="19">
        <f t="shared" si="3"/>
        <v>5.9026687598116165</v>
      </c>
      <c r="J22" s="18" t="s">
        <v>48</v>
      </c>
    </row>
    <row r="23" spans="1:10" ht="17.25" customHeight="1">
      <c r="A23" s="21" t="s">
        <v>49</v>
      </c>
      <c r="B23" s="18">
        <v>2600</v>
      </c>
      <c r="C23" s="18">
        <v>2200</v>
      </c>
      <c r="D23" s="17">
        <f t="shared" si="0"/>
        <v>495</v>
      </c>
      <c r="E23" s="18">
        <v>2249</v>
      </c>
      <c r="F23" s="19">
        <f t="shared" si="4"/>
        <v>102.22727272727272</v>
      </c>
      <c r="G23" s="17">
        <v>2128</v>
      </c>
      <c r="H23" s="20">
        <f t="shared" si="2"/>
        <v>121</v>
      </c>
      <c r="I23" s="19">
        <f t="shared" si="3"/>
        <v>5.68609022556391</v>
      </c>
      <c r="J23" s="18" t="s">
        <v>50</v>
      </c>
    </row>
    <row r="24" spans="1:10" ht="17.25" customHeight="1">
      <c r="A24" s="21" t="s">
        <v>51</v>
      </c>
      <c r="B24" s="18">
        <v>10600</v>
      </c>
      <c r="C24" s="18">
        <v>10600</v>
      </c>
      <c r="D24" s="17">
        <f t="shared" si="0"/>
        <v>1900</v>
      </c>
      <c r="E24" s="18">
        <v>10279</v>
      </c>
      <c r="F24" s="19">
        <f t="shared" si="4"/>
        <v>96.97169811320755</v>
      </c>
      <c r="G24" s="17">
        <v>8017</v>
      </c>
      <c r="H24" s="20">
        <f t="shared" si="2"/>
        <v>2262</v>
      </c>
      <c r="I24" s="19">
        <f t="shared" si="3"/>
        <v>28.215043033553698</v>
      </c>
      <c r="J24" s="18" t="s">
        <v>52</v>
      </c>
    </row>
    <row r="25" spans="1:10" ht="17.25" customHeight="1">
      <c r="A25" s="21" t="s">
        <v>53</v>
      </c>
      <c r="B25" s="18">
        <v>28775</v>
      </c>
      <c r="C25" s="18">
        <v>28775</v>
      </c>
      <c r="D25" s="17">
        <f t="shared" si="0"/>
        <v>6138</v>
      </c>
      <c r="E25" s="18">
        <v>28366</v>
      </c>
      <c r="F25" s="19">
        <f t="shared" si="4"/>
        <v>98.57862728062554</v>
      </c>
      <c r="G25" s="17">
        <v>10361</v>
      </c>
      <c r="H25" s="20">
        <f t="shared" si="2"/>
        <v>18005</v>
      </c>
      <c r="I25" s="19">
        <f t="shared" si="3"/>
        <v>173.77666248431618</v>
      </c>
      <c r="J25" s="18" t="s">
        <v>54</v>
      </c>
    </row>
    <row r="26" spans="1:10" ht="17.25" customHeight="1">
      <c r="A26" s="21" t="s">
        <v>55</v>
      </c>
      <c r="B26" s="18">
        <v>1375</v>
      </c>
      <c r="C26" s="18">
        <v>1375</v>
      </c>
      <c r="D26" s="17">
        <f t="shared" si="0"/>
        <v>962</v>
      </c>
      <c r="E26" s="18">
        <v>2343</v>
      </c>
      <c r="F26" s="19">
        <f t="shared" si="4"/>
        <v>170.4</v>
      </c>
      <c r="G26" s="17">
        <v>9367</v>
      </c>
      <c r="H26" s="20">
        <f t="shared" si="2"/>
        <v>-7024</v>
      </c>
      <c r="I26" s="19">
        <f t="shared" si="3"/>
        <v>-74.98665527917156</v>
      </c>
      <c r="J26" s="18" t="s">
        <v>56</v>
      </c>
    </row>
    <row r="27" spans="1:10" ht="17.25" customHeight="1">
      <c r="A27" s="23" t="s">
        <v>57</v>
      </c>
      <c r="B27" s="18">
        <v>3750</v>
      </c>
      <c r="C27" s="18">
        <v>3750</v>
      </c>
      <c r="D27" s="17">
        <f t="shared" si="0"/>
        <v>144</v>
      </c>
      <c r="E27" s="18">
        <v>969</v>
      </c>
      <c r="F27" s="19">
        <f t="shared" si="4"/>
        <v>25.840000000000003</v>
      </c>
      <c r="G27" s="17">
        <v>1418</v>
      </c>
      <c r="H27" s="20">
        <f t="shared" si="2"/>
        <v>-449</v>
      </c>
      <c r="I27" s="19">
        <f t="shared" si="3"/>
        <v>-31.664315937940763</v>
      </c>
      <c r="J27" s="18" t="s">
        <v>58</v>
      </c>
    </row>
    <row r="28" spans="1:10" s="2" customFormat="1" ht="17.25" customHeight="1">
      <c r="A28" s="24" t="s">
        <v>59</v>
      </c>
      <c r="B28" s="25">
        <f aca="true" t="shared" si="5" ref="B28:J28">B5+B20</f>
        <v>187692</v>
      </c>
      <c r="C28" s="25">
        <f t="shared" si="5"/>
        <v>179654</v>
      </c>
      <c r="D28" s="25">
        <f t="shared" si="5"/>
        <v>43772</v>
      </c>
      <c r="E28" s="25">
        <f t="shared" si="5"/>
        <v>177903</v>
      </c>
      <c r="F28" s="34">
        <f t="shared" si="4"/>
        <v>99.0253487258842</v>
      </c>
      <c r="G28" s="25">
        <f t="shared" si="5"/>
        <v>165752</v>
      </c>
      <c r="H28" s="25">
        <f t="shared" si="5"/>
        <v>12151</v>
      </c>
      <c r="I28" s="34">
        <f t="shared" si="3"/>
        <v>7.330831603841884</v>
      </c>
      <c r="J28" s="25">
        <f t="shared" si="5"/>
        <v>134131</v>
      </c>
    </row>
    <row r="29" spans="1:10" s="2" customFormat="1" ht="17.25" customHeight="1">
      <c r="A29" s="24" t="s">
        <v>60</v>
      </c>
      <c r="B29" s="26">
        <v>23369</v>
      </c>
      <c r="C29" s="26">
        <v>20788</v>
      </c>
      <c r="D29" s="27">
        <f aca="true" t="shared" si="6" ref="D29:D34">E29-J29</f>
        <v>5256</v>
      </c>
      <c r="E29" s="12">
        <v>21664</v>
      </c>
      <c r="F29" s="13">
        <f aca="true" t="shared" si="7" ref="F29:F34">E29/C29*100</f>
        <v>104.21396959784491</v>
      </c>
      <c r="G29" s="11">
        <v>21086</v>
      </c>
      <c r="H29" s="14">
        <f aca="true" t="shared" si="8" ref="H29:H36">E29-G29</f>
        <v>578</v>
      </c>
      <c r="I29" s="13">
        <f aca="true" t="shared" si="9" ref="I29:I34">H29/G29*100</f>
        <v>2.7411552688987957</v>
      </c>
      <c r="J29" s="12" t="s">
        <v>61</v>
      </c>
    </row>
    <row r="30" spans="1:10" s="2" customFormat="1" ht="17.25" customHeight="1">
      <c r="A30" s="24" t="s">
        <v>62</v>
      </c>
      <c r="B30" s="26">
        <v>95786</v>
      </c>
      <c r="C30" s="26">
        <v>85158</v>
      </c>
      <c r="D30" s="27">
        <f t="shared" si="6"/>
        <v>16737</v>
      </c>
      <c r="E30" s="12">
        <v>84731</v>
      </c>
      <c r="F30" s="13">
        <f t="shared" si="7"/>
        <v>99.49857911176872</v>
      </c>
      <c r="G30" s="11">
        <v>87780</v>
      </c>
      <c r="H30" s="14">
        <f t="shared" si="8"/>
        <v>-3049</v>
      </c>
      <c r="I30" s="13">
        <f t="shared" si="9"/>
        <v>-3.4734563681932102</v>
      </c>
      <c r="J30" s="12" t="s">
        <v>63</v>
      </c>
    </row>
    <row r="31" spans="1:10" s="2" customFormat="1" ht="17.25" customHeight="1">
      <c r="A31" s="24" t="s">
        <v>64</v>
      </c>
      <c r="B31" s="26">
        <f>B32+B33+B34</f>
        <v>202500</v>
      </c>
      <c r="C31" s="26">
        <f>C32+C33+C34</f>
        <v>202500</v>
      </c>
      <c r="D31" s="27">
        <f t="shared" si="6"/>
        <v>26883</v>
      </c>
      <c r="E31" s="12">
        <v>156422</v>
      </c>
      <c r="F31" s="13">
        <f t="shared" si="7"/>
        <v>77.24543209876543</v>
      </c>
      <c r="G31" s="11">
        <v>195402</v>
      </c>
      <c r="H31" s="14">
        <f t="shared" si="8"/>
        <v>-38980</v>
      </c>
      <c r="I31" s="13">
        <f t="shared" si="9"/>
        <v>-19.948618744946316</v>
      </c>
      <c r="J31" s="12" t="s">
        <v>65</v>
      </c>
    </row>
    <row r="32" spans="1:10" ht="17.25" customHeight="1">
      <c r="A32" s="28" t="s">
        <v>66</v>
      </c>
      <c r="B32" s="29">
        <v>200000</v>
      </c>
      <c r="C32" s="29">
        <v>200000</v>
      </c>
      <c r="D32" s="30">
        <f t="shared" si="6"/>
        <v>24852</v>
      </c>
      <c r="E32" s="18">
        <v>148952</v>
      </c>
      <c r="F32" s="19">
        <f t="shared" si="7"/>
        <v>74.476</v>
      </c>
      <c r="G32" s="17">
        <v>190873</v>
      </c>
      <c r="H32" s="20">
        <f t="shared" si="8"/>
        <v>-41921</v>
      </c>
      <c r="I32" s="19">
        <f t="shared" si="9"/>
        <v>-21.9627710571951</v>
      </c>
      <c r="J32" s="18" t="s">
        <v>67</v>
      </c>
    </row>
    <row r="33" spans="1:10" ht="15.75" customHeight="1">
      <c r="A33" s="28" t="s">
        <v>68</v>
      </c>
      <c r="B33" s="29">
        <v>1000</v>
      </c>
      <c r="C33" s="29">
        <v>1000</v>
      </c>
      <c r="D33" s="30">
        <f t="shared" si="6"/>
        <v>22</v>
      </c>
      <c r="E33" s="18">
        <v>4263</v>
      </c>
      <c r="F33" s="19">
        <f t="shared" si="7"/>
        <v>426.3</v>
      </c>
      <c r="G33" s="17">
        <v>790</v>
      </c>
      <c r="H33" s="20">
        <f t="shared" si="8"/>
        <v>3473</v>
      </c>
      <c r="I33" s="19">
        <f t="shared" si="9"/>
        <v>439.62025316455697</v>
      </c>
      <c r="J33" s="18" t="s">
        <v>69</v>
      </c>
    </row>
    <row r="34" spans="1:10" ht="15.75" customHeight="1">
      <c r="A34" s="28" t="s">
        <v>70</v>
      </c>
      <c r="B34" s="29">
        <v>1500</v>
      </c>
      <c r="C34" s="29">
        <v>1500</v>
      </c>
      <c r="D34" s="30">
        <f t="shared" si="6"/>
        <v>1714</v>
      </c>
      <c r="E34" s="18">
        <v>2911</v>
      </c>
      <c r="F34" s="19">
        <f t="shared" si="7"/>
        <v>194.06666666666666</v>
      </c>
      <c r="G34" s="17">
        <v>3739</v>
      </c>
      <c r="H34" s="20">
        <f t="shared" si="8"/>
        <v>-828</v>
      </c>
      <c r="I34" s="19">
        <f t="shared" si="9"/>
        <v>-22.144958545065528</v>
      </c>
      <c r="J34" s="18" t="s">
        <v>71</v>
      </c>
    </row>
    <row r="35" spans="1:10" ht="15.75" customHeight="1">
      <c r="A35" s="28" t="s">
        <v>72</v>
      </c>
      <c r="B35" s="31"/>
      <c r="C35" s="31"/>
      <c r="D35" s="30"/>
      <c r="E35" s="18">
        <v>296</v>
      </c>
      <c r="F35" s="19"/>
      <c r="G35" s="17"/>
      <c r="H35" s="20">
        <f t="shared" si="8"/>
        <v>296</v>
      </c>
      <c r="I35" s="19"/>
      <c r="J35" s="18" t="s">
        <v>73</v>
      </c>
    </row>
    <row r="36" spans="1:10" s="2" customFormat="1" ht="15.75" customHeight="1">
      <c r="A36" s="24" t="s">
        <v>74</v>
      </c>
      <c r="B36" s="32">
        <v>137</v>
      </c>
      <c r="C36" s="32">
        <v>137</v>
      </c>
      <c r="D36" s="32">
        <v>125</v>
      </c>
      <c r="E36" s="32">
        <v>125</v>
      </c>
      <c r="F36" s="13">
        <f>E36/C36*100</f>
        <v>91.24087591240875</v>
      </c>
      <c r="G36" s="11"/>
      <c r="H36" s="14">
        <f t="shared" si="8"/>
        <v>125</v>
      </c>
      <c r="I36" s="13"/>
      <c r="J36" s="12"/>
    </row>
    <row r="37" spans="1:10" s="2" customFormat="1" ht="15" customHeight="1">
      <c r="A37" s="24" t="s">
        <v>75</v>
      </c>
      <c r="B37" s="33">
        <f aca="true" t="shared" si="10" ref="B37:H37">B28+B29+B30+B31+B36</f>
        <v>509484</v>
      </c>
      <c r="C37" s="33">
        <f t="shared" si="10"/>
        <v>488237</v>
      </c>
      <c r="D37" s="33">
        <f t="shared" si="10"/>
        <v>92773</v>
      </c>
      <c r="E37" s="33">
        <f t="shared" si="10"/>
        <v>440845</v>
      </c>
      <c r="F37" s="13">
        <f>E37/C37*100</f>
        <v>90.29323873446707</v>
      </c>
      <c r="G37" s="33">
        <f t="shared" si="10"/>
        <v>470020</v>
      </c>
      <c r="H37" s="33">
        <f t="shared" si="10"/>
        <v>-29175</v>
      </c>
      <c r="I37" s="13">
        <f>H37/G37*100</f>
        <v>-6.2071826730777415</v>
      </c>
      <c r="J37" s="12" t="s">
        <v>76</v>
      </c>
    </row>
  </sheetData>
  <sheetProtection/>
  <mergeCells count="10">
    <mergeCell ref="A1:I1"/>
    <mergeCell ref="D2:F2"/>
    <mergeCell ref="H2:I2"/>
    <mergeCell ref="H3:I3"/>
    <mergeCell ref="A3:A4"/>
    <mergeCell ref="B3:B4"/>
    <mergeCell ref="C3:C4"/>
    <mergeCell ref="E3:E4"/>
    <mergeCell ref="F3:F4"/>
    <mergeCell ref="G3:G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acc</cp:lastModifiedBy>
  <dcterms:created xsi:type="dcterms:W3CDTF">2021-08-05T00:28:32Z</dcterms:created>
  <dcterms:modified xsi:type="dcterms:W3CDTF">2021-08-24T08:36:44Z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