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5"/>
  </bookViews>
  <sheets>
    <sheet name="2022年下学期" sheetId="5" r:id="rId1"/>
    <sheet name="国库集中支付信息表" sheetId="4" r:id="rId2"/>
    <sheet name="1" sheetId="8" r:id="rId3"/>
    <sheet name="2" sheetId="9" r:id="rId4"/>
    <sheet name="明细表" sheetId="1" r:id="rId5"/>
    <sheet name="打印表 (正式)" sheetId="11" r:id="rId6"/>
  </sheets>
  <definedNames>
    <definedName name="_xlnm._FilterDatabase" localSheetId="2" hidden="1">'1'!$A$4:$J$394</definedName>
    <definedName name="_xlnm._FilterDatabase" localSheetId="3" hidden="1">'2'!$A$4:$J$394</definedName>
    <definedName name="_xlnm._FilterDatabase" localSheetId="5" hidden="1">'打印表 (正式)'!$A$3:$J$364</definedName>
    <definedName name="_xlnm._FilterDatabase" localSheetId="0" hidden="1">'2022年下学期'!$A$1:$AF$295</definedName>
    <definedName name="_xlnm._FilterDatabase" localSheetId="1" hidden="1">国库集中支付信息表!$A$1:$H$361</definedName>
    <definedName name="_xlnm._FilterDatabase" localSheetId="4" hidden="1">明细表!$A$1:$CT$1</definedName>
    <definedName name="_xlnm.Print_Titles" localSheetId="3">'2'!$1:$2</definedName>
    <definedName name="_xlnm.Print_Titles" localSheetId="5">'打印表 (正式)'!$3:$3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<sst xmlns="http://schemas.openxmlformats.org/spreadsheetml/2006/main" count="5703" uniqueCount="1010">
  <si>
    <t>乡镇</t>
  </si>
  <si>
    <t>机构代码</t>
  </si>
  <si>
    <t>学校名称</t>
  </si>
  <si>
    <t>支付点名称</t>
  </si>
  <si>
    <t>小学2021</t>
  </si>
  <si>
    <t>初中2021</t>
  </si>
  <si>
    <t>合计2021</t>
  </si>
  <si>
    <t>学生数变动</t>
  </si>
  <si>
    <t>新增人员经费</t>
  </si>
  <si>
    <t>教学点经费</t>
  </si>
  <si>
    <t>实有寄宿生</t>
  </si>
  <si>
    <t>编制
（人教）</t>
  </si>
  <si>
    <t>实际教师数
（人教）</t>
  </si>
  <si>
    <t>空编数
（人教）</t>
  </si>
  <si>
    <t>临聘教师
（人教）</t>
  </si>
  <si>
    <t>银龄教师
（人教）</t>
  </si>
  <si>
    <t>学生数</t>
  </si>
  <si>
    <t>班级数</t>
  </si>
  <si>
    <t>班级补</t>
  </si>
  <si>
    <t>合计班级</t>
  </si>
  <si>
    <t>备注</t>
  </si>
  <si>
    <t>班主任费</t>
  </si>
  <si>
    <t>学生数1</t>
  </si>
  <si>
    <t>班级数1</t>
  </si>
  <si>
    <t>学生数2</t>
  </si>
  <si>
    <t>班级数2</t>
  </si>
  <si>
    <t>寄宿
生数</t>
  </si>
  <si>
    <t>编制数</t>
  </si>
  <si>
    <t>实有
教师数</t>
  </si>
  <si>
    <t>临聘教师</t>
  </si>
  <si>
    <t>银龄计划</t>
  </si>
  <si>
    <t>堡面前</t>
  </si>
  <si>
    <t>邵东市堡面前乡云麓小学</t>
  </si>
  <si>
    <t>堡面前乡初级中学（支付点）</t>
  </si>
  <si>
    <t>邵东市堡面前乡中心小学</t>
  </si>
  <si>
    <t>邵东市堡面前乡雷湾小学</t>
  </si>
  <si>
    <t>邵东市堡面前乡新元教学点</t>
  </si>
  <si>
    <t/>
  </si>
  <si>
    <t>邵东市堡面前乡八一教学点</t>
  </si>
  <si>
    <t>邵东市堡面前乡台洲教学点</t>
  </si>
  <si>
    <t>邵东市堡面前乡初级中学</t>
  </si>
  <si>
    <t>大禾塘</t>
  </si>
  <si>
    <t>邵东市大禾塘街道杉树坪教学点</t>
  </si>
  <si>
    <t>邵东市大禾塘街道办事处黄陂桥小学（支付点）</t>
  </si>
  <si>
    <t>邵东市昭阳小学</t>
  </si>
  <si>
    <t>邵东市昭阳学校（支付点）</t>
  </si>
  <si>
    <t>邵东市城区第三完全小学</t>
  </si>
  <si>
    <t>邵东市城区第三完全小学（支付点）</t>
  </si>
  <si>
    <t>邵东市城区第五完全小学</t>
  </si>
  <si>
    <t>邵东市城区第五完全小学（支付点）</t>
  </si>
  <si>
    <t>邵东市大禾塘街道红旗小学</t>
  </si>
  <si>
    <t>邵东市大禾塘街道利农教学点</t>
  </si>
  <si>
    <t>邵东市大禾塘街道枫安小学</t>
  </si>
  <si>
    <t>邵东市大禾塘街道梅岭小学</t>
  </si>
  <si>
    <t>邵东市大禾塘街道里安小学</t>
  </si>
  <si>
    <t>邵东市大禾塘街道办事处里安小学（支付点）</t>
  </si>
  <si>
    <t>邵东市大禾塘街道黄陂桥小学</t>
  </si>
  <si>
    <t>邵东市大禾塘街道江边小学</t>
  </si>
  <si>
    <t>彭翠鹏10月退休</t>
  </si>
  <si>
    <t>邵东市大禾塘街道泉塘小学</t>
  </si>
  <si>
    <t>邵东市大禾塘街道小龙小学</t>
  </si>
  <si>
    <t>邵东市大禾塘街道学道坪教学点</t>
  </si>
  <si>
    <t>邵东市昭阳初级中学</t>
  </si>
  <si>
    <t>邵东市昭阳初级中学（支付点）</t>
  </si>
  <si>
    <t>补2021年下学期5个班</t>
  </si>
  <si>
    <t>邵东市城区第四初级中学</t>
  </si>
  <si>
    <t>邵东市城区第四初级中学（支付点）</t>
  </si>
  <si>
    <t>邵东市大禾塘街道黄陂桥初级中学</t>
  </si>
  <si>
    <t>邵东市大禾塘街道办事处黄陂桥初级中学（支付点）</t>
  </si>
  <si>
    <t>黑田铺</t>
  </si>
  <si>
    <t>邵东市黑田铺镇坝上小学</t>
  </si>
  <si>
    <t>黑田铺镇双泉初级中学（支付点）</t>
  </si>
  <si>
    <t>邵东市黑田铺镇茶天希望小学</t>
  </si>
  <si>
    <t>邵东市黑田铺镇茶园教学点</t>
  </si>
  <si>
    <t>邵东市黑田铺镇乘梧教学点</t>
  </si>
  <si>
    <t>黑田铺镇资东书院（支付点）</t>
  </si>
  <si>
    <t>邵东市黑田铺镇大塘小学</t>
  </si>
  <si>
    <t>邵东市黑田铺镇方元教学点</t>
  </si>
  <si>
    <t>邵东市黑田铺镇古塘教学点</t>
  </si>
  <si>
    <t>邵东市黑田铺镇光明小学</t>
  </si>
  <si>
    <t>邵东市黑田铺镇合兴小学</t>
  </si>
  <si>
    <t>邵东市黑田铺镇黄桥教学点</t>
  </si>
  <si>
    <t>邵东市黑田铺镇金玉亭小学</t>
  </si>
  <si>
    <t>邵东市黑田铺镇龙元小学</t>
  </si>
  <si>
    <t>邵东市黑田铺镇双江教学点</t>
  </si>
  <si>
    <t>邵东市黑田铺镇双泉明德小学</t>
  </si>
  <si>
    <t>邵东市黑田铺镇新塘小学</t>
  </si>
  <si>
    <t>邵东市黑田铺镇兴隆教学点</t>
  </si>
  <si>
    <t>邵东市黑田铺镇玉京教学点</t>
  </si>
  <si>
    <t>邵东市黑田铺镇育才小学</t>
  </si>
  <si>
    <t>邵东市黑田铺镇圳玄小学</t>
  </si>
  <si>
    <t>邵东市黑田铺镇资东书院</t>
  </si>
  <si>
    <t>邵东市黑田铺镇初级中学</t>
  </si>
  <si>
    <t>邵东市黑田铺镇双泉初级中学</t>
  </si>
  <si>
    <t>邵东市黑田铺镇高家学校</t>
  </si>
  <si>
    <t>火厂坪</t>
  </si>
  <si>
    <t>邵东市火厂坪镇第一完全小学</t>
  </si>
  <si>
    <t>火厂坪镇火厂坪中学（支付点）</t>
  </si>
  <si>
    <t>邵东市火厂坪镇枫树小学</t>
  </si>
  <si>
    <t>邵东市火厂坪镇第二完全小学</t>
  </si>
  <si>
    <t>邵东市火厂坪镇阳畅小学</t>
  </si>
  <si>
    <t>邵东市火厂坪镇八一小学</t>
  </si>
  <si>
    <t>邵东市火厂坪镇朱子山小学</t>
  </si>
  <si>
    <t>火厂坪镇龙公桥中学（支付点）</t>
  </si>
  <si>
    <t>邵东市火厂坪镇瓦塘小学</t>
  </si>
  <si>
    <t>邵东市火厂坪镇丰裕小学</t>
  </si>
  <si>
    <t>邵东市火厂坪镇龙泉小学</t>
  </si>
  <si>
    <t>邵东市火厂坪镇小寺小学</t>
  </si>
  <si>
    <t>邵东市火厂坪镇团结教学点</t>
  </si>
  <si>
    <t>邵东市火厂坪镇火厂坪学校</t>
  </si>
  <si>
    <t>邵东市火厂坪镇龙公桥学校</t>
  </si>
  <si>
    <t>邵东市火厂坪镇棠下桥希望学校</t>
  </si>
  <si>
    <t>简家陇</t>
  </si>
  <si>
    <t>邵东市皇帝岭林场双河小学</t>
  </si>
  <si>
    <t>简家陇镇高桥小学（支付点）</t>
  </si>
  <si>
    <t>邵东市简家陇镇岸家铺小学</t>
  </si>
  <si>
    <t>简家陇镇中心小学（支付点）</t>
  </si>
  <si>
    <t>邵东市简家陇镇旱冲教学点</t>
  </si>
  <si>
    <t>邵东市简家陇镇羊家冲教学点</t>
  </si>
  <si>
    <t>邵东市简家陇镇堆头小学</t>
  </si>
  <si>
    <t>邵东市简家陇镇愚公小学</t>
  </si>
  <si>
    <t>邵东市简家陇镇高桥小学</t>
  </si>
  <si>
    <t>邵东市简家陇镇三都小学</t>
  </si>
  <si>
    <t>邵东市简家陇镇中心小学</t>
  </si>
  <si>
    <t>邵东市简家陇镇亭子观教学点</t>
  </si>
  <si>
    <t>邵东市简家陇镇双板桥小学</t>
  </si>
  <si>
    <t>邵东市简家陇镇初级中学</t>
  </si>
  <si>
    <t>简家陇镇初级中学（支付点）</t>
  </si>
  <si>
    <t>邵东市简家陇镇皇帝岭初级中学</t>
  </si>
  <si>
    <t>界岭</t>
  </si>
  <si>
    <t>邵东市界岭镇长塘小学</t>
  </si>
  <si>
    <t>界岭镇界岭初级中学（支付点）</t>
  </si>
  <si>
    <t>邵东市界岭镇爱窑小学</t>
  </si>
  <si>
    <t>邵东市界岭镇峰山小学</t>
  </si>
  <si>
    <t>邵东市界岭镇大丰小学</t>
  </si>
  <si>
    <t>邵东市界岭镇虎泉小学</t>
  </si>
  <si>
    <t>邵东市界岭镇当家小学</t>
  </si>
  <si>
    <t>邵东市界岭镇南冲小学</t>
  </si>
  <si>
    <t>邵东市界岭镇中心小学</t>
  </si>
  <si>
    <t>邵东市界岭镇初级中学</t>
  </si>
  <si>
    <t>九龙</t>
  </si>
  <si>
    <t>邵东市九龙镇爱民小学</t>
  </si>
  <si>
    <t>九龙岭镇中心小学（支付点）</t>
  </si>
  <si>
    <t>邵东市九龙岭镇高桥教学点</t>
  </si>
  <si>
    <t>202209增加一个班</t>
  </si>
  <si>
    <t>邵东市九龙岭镇观桥小学</t>
  </si>
  <si>
    <t>邵东市九龙岭镇廻龙小学</t>
  </si>
  <si>
    <t>邵东市九龙岭镇向阳教学点</t>
  </si>
  <si>
    <t>邵东市九龙岭镇绿汀小学</t>
  </si>
  <si>
    <t>邵东市九龙岭镇郑家小学</t>
  </si>
  <si>
    <t>邵东市九龙岭镇中心小学</t>
  </si>
  <si>
    <t>邵东市九龙岭槎江教学点</t>
  </si>
  <si>
    <t>邵东市九龙岭镇槎江学校</t>
  </si>
  <si>
    <t>九龙岭镇九龙中学（支付点）</t>
  </si>
  <si>
    <t>邵东市九龙岭镇九龙中学</t>
  </si>
  <si>
    <t>邵东市九龙岭镇民族学校</t>
  </si>
  <si>
    <t>廉桥</t>
  </si>
  <si>
    <t>邵东市廉桥镇五爱教学点</t>
  </si>
  <si>
    <t>廉桥镇第一初级中学（支付点）</t>
  </si>
  <si>
    <t>邵东市廉桥镇水口教学点</t>
  </si>
  <si>
    <t>廉桥镇第一完全小学（支付点）</t>
  </si>
  <si>
    <t>邵东市廉桥镇第二完全小学</t>
  </si>
  <si>
    <t>邵东市廉桥镇天台山小学</t>
  </si>
  <si>
    <t>邵东市廉桥镇新廉小学</t>
  </si>
  <si>
    <t>邵东市廉桥镇新坪小学</t>
  </si>
  <si>
    <t>邵东市廉桥镇徐家铺小学</t>
  </si>
  <si>
    <t>邵东市廉桥镇第一完全小学</t>
  </si>
  <si>
    <t>邵东市廉桥镇炉前学校</t>
  </si>
  <si>
    <t>邵东市廉桥镇初级中学</t>
  </si>
  <si>
    <t>邵东市廉桥镇白马学校</t>
  </si>
  <si>
    <t>邵东市廉桥镇光陂学校</t>
  </si>
  <si>
    <t>两市塘</t>
  </si>
  <si>
    <t>邵东市两市塘街道城南小学</t>
  </si>
  <si>
    <t>邵东市两市塘街道办事处城南小学（支付点）</t>
  </si>
  <si>
    <t>邵东市城区第一完全小学</t>
  </si>
  <si>
    <t>邵东市城区第一完全小学（支付点）</t>
  </si>
  <si>
    <t>邵东市两市塘街道高田小学</t>
  </si>
  <si>
    <t>邵东市两市塘街道办事处高田小学（支付点）</t>
  </si>
  <si>
    <t>邵东市两市塘街道联云小学</t>
  </si>
  <si>
    <t>邵东市两市塘街道办事处云山小学（支付点）</t>
  </si>
  <si>
    <t>邵东市两市塘街道云山小学</t>
  </si>
  <si>
    <t>3人产假1人借调省教育厅</t>
  </si>
  <si>
    <t>邵东市城区第一初级中学</t>
  </si>
  <si>
    <t>邵东市城区第一初级中学（支付点）</t>
  </si>
  <si>
    <t>邵东市两市塘街道向阳教学点</t>
  </si>
  <si>
    <t>邵东市两市塘街道办事处向阳学校（支付点）</t>
  </si>
  <si>
    <t>灵官殿</t>
  </si>
  <si>
    <t>邵东市灵官殿镇果元寺小学</t>
  </si>
  <si>
    <t>灵官殿镇第一完全小学（支付点）</t>
  </si>
  <si>
    <t>邵东市灵官殿镇白鹿小学</t>
  </si>
  <si>
    <t>灵官殿镇灵官殿初级中学（支付点）</t>
  </si>
  <si>
    <t>邵东市灵官殿镇诚孚小学</t>
  </si>
  <si>
    <t>邵东市灵官殿镇合龙小学</t>
  </si>
  <si>
    <t>邵东市灵官殿镇仁前小学</t>
  </si>
  <si>
    <t>邵东市灵官殿镇三合小学</t>
  </si>
  <si>
    <t>邵东市灵官殿镇双永小学</t>
  </si>
  <si>
    <t>邵东市灵官殿镇小水教学点</t>
  </si>
  <si>
    <t>邵东市灵官殿镇永田小学</t>
  </si>
  <si>
    <t>邵东市灵官殿镇育才小学</t>
  </si>
  <si>
    <t>邵东市灵官殿镇耳石岭小学</t>
  </si>
  <si>
    <t>灵官殿镇第二完全小学（支付点）</t>
  </si>
  <si>
    <t>邵东市灵官殿镇三云小学</t>
  </si>
  <si>
    <t>邵东市灵官殿镇棠荫教学点</t>
  </si>
  <si>
    <t>邵东市灵官殿镇第二完全小学</t>
  </si>
  <si>
    <t>邵东市灵官殿镇思远教学点</t>
  </si>
  <si>
    <t>邵东市灵官殿镇公田小学</t>
  </si>
  <si>
    <t>邵东市灵官殿镇界岭小学</t>
  </si>
  <si>
    <t>邵东市灵官殿镇双箭楼教学点</t>
  </si>
  <si>
    <t>邵东市灵官殿镇安源教学点</t>
  </si>
  <si>
    <t>邵东市灵官殿镇佳木小学</t>
  </si>
  <si>
    <t>邵东市灵官殿镇第一完全小学</t>
  </si>
  <si>
    <t>邵东市灵官殿镇茶子山初级中学</t>
  </si>
  <si>
    <t>邵东市灵官殿镇灵官殿初级中学</t>
  </si>
  <si>
    <t>邵东市灵官殿镇毛荷殿初级中学</t>
  </si>
  <si>
    <t>邵东市灵官殿镇芙蓉学校</t>
  </si>
  <si>
    <t>流光岭</t>
  </si>
  <si>
    <t>邵东市流光岭镇中心小学</t>
  </si>
  <si>
    <t>流光岭镇初级中学（支付点）</t>
  </si>
  <si>
    <t>邵东市流光岭镇槐子山小学</t>
  </si>
  <si>
    <t>邵东市流光岭镇茶市小学</t>
  </si>
  <si>
    <t>邵东市流光岭镇工农教学点</t>
  </si>
  <si>
    <t>邵东市流光岭镇初级中学</t>
  </si>
  <si>
    <t>流泽</t>
  </si>
  <si>
    <t>邵东市流泽镇中心小学</t>
  </si>
  <si>
    <t>流泽镇流泽中心小学（支付点）</t>
  </si>
  <si>
    <t>邵东市流泽镇仁泉小学</t>
  </si>
  <si>
    <t>邵东市流泽镇人家坪小学</t>
  </si>
  <si>
    <t>邵东市流泽镇泉溪小学</t>
  </si>
  <si>
    <t>邵东市流泽镇斤冲小学</t>
  </si>
  <si>
    <t>邵东市流泽镇龙陂小学</t>
  </si>
  <si>
    <t>邵东市流泽镇稽古书院</t>
  </si>
  <si>
    <t>邵东市流泽镇大塘小学</t>
  </si>
  <si>
    <t>邵东市流泽镇初级中学</t>
  </si>
  <si>
    <t>流泽镇流泽初级中学（支付点）</t>
  </si>
  <si>
    <t>邵东市流泽镇龙陂初级中学</t>
  </si>
  <si>
    <t>牛马司</t>
  </si>
  <si>
    <t>邵东市牛马司镇第一完全小学</t>
  </si>
  <si>
    <t>牛马司镇水井头学校（支付点）</t>
  </si>
  <si>
    <t>邵东市牛马司镇封江小学</t>
  </si>
  <si>
    <t>邵东市牛马司镇硖江小学</t>
  </si>
  <si>
    <t>邵东市牛马司镇牛马司小学</t>
  </si>
  <si>
    <t>邵东市牛马司镇合兴小学</t>
  </si>
  <si>
    <t>邵东市牛马司镇鸭婆田教学点</t>
  </si>
  <si>
    <t>邵东市牛马司镇高岭小学</t>
  </si>
  <si>
    <t>邵东市牛马司镇洪桥小学</t>
  </si>
  <si>
    <t>牛马司镇范家山初级中学（支付点）</t>
  </si>
  <si>
    <t>邵东市牛马司镇上石小学</t>
  </si>
  <si>
    <t>邵东市牛马司镇西洋江小学</t>
  </si>
  <si>
    <t>邵东市牛马司镇第二完全小学</t>
  </si>
  <si>
    <t>邵东市牛马司镇水井头学校</t>
  </si>
  <si>
    <t>邵东市牛马司镇高岭中学</t>
  </si>
  <si>
    <t>邵东市牛马司镇三尚学校</t>
  </si>
  <si>
    <t>邵东市牛马司镇范家山初级中学</t>
  </si>
  <si>
    <t>砂石</t>
  </si>
  <si>
    <t>邵东市砂石镇农兴小学</t>
  </si>
  <si>
    <t>砂石镇群力小学 （支付点）</t>
  </si>
  <si>
    <t>邵东市砂石镇群力小学</t>
  </si>
  <si>
    <t>邵东市砂石镇王木小学</t>
  </si>
  <si>
    <t>邵东市砂石镇跃新小学</t>
  </si>
  <si>
    <t>邵东市砂石镇中心小学</t>
  </si>
  <si>
    <t>邵东市砂石镇真人岭学校</t>
  </si>
  <si>
    <t>砂石镇砂石初级中学（支付点）</t>
  </si>
  <si>
    <t>邵东市砂石镇初级中学</t>
  </si>
  <si>
    <t>佘田桥</t>
  </si>
  <si>
    <t>邵东市佘田桥镇盘塘小学</t>
  </si>
  <si>
    <t>佘田桥镇实验小学（支付点）</t>
  </si>
  <si>
    <t>邵东市佘田桥镇羊岭教学点</t>
  </si>
  <si>
    <t>邵东市佘田桥镇实验小学</t>
  </si>
  <si>
    <t>艾平安借调教育局</t>
  </si>
  <si>
    <t>邵东市佘田桥镇第二完全小学</t>
  </si>
  <si>
    <t>邵东市佘田桥镇荷公殿小学</t>
  </si>
  <si>
    <t>邵东市佘田桥镇龙塘小学</t>
  </si>
  <si>
    <t>邵东市佘田桥镇初级中学</t>
  </si>
  <si>
    <t>佘田桥镇初级中学（支付点）</t>
  </si>
  <si>
    <t>借调创新：申政  退休5人：李斌凡曾特求陈卫红罗阳林赵集群张胜祥  长期病假：申晓竑</t>
  </si>
  <si>
    <t>邵东市佘田桥镇光洪学校</t>
  </si>
  <si>
    <t>申太平借调教育局</t>
  </si>
  <si>
    <t>双凤</t>
  </si>
  <si>
    <t>邵东市双凤乡中心小学</t>
  </si>
  <si>
    <t>双凤乡初级中学（支付点）</t>
  </si>
  <si>
    <t>邵东市双凤乡永久小学</t>
  </si>
  <si>
    <t>邵东市双凤乡古奇小学</t>
  </si>
  <si>
    <t>邵东市双凤乡马安教学点</t>
  </si>
  <si>
    <t>邵东市双凤乡迎丰教学点</t>
  </si>
  <si>
    <t>邵东市双凤乡曹家小学</t>
  </si>
  <si>
    <t>邵东市双凤乡水井教学点</t>
  </si>
  <si>
    <t>邵东市双凤乡幸福教学点</t>
  </si>
  <si>
    <t>邵东市双凤乡初级中学</t>
  </si>
  <si>
    <t>水东江</t>
  </si>
  <si>
    <t>邵东市水东江镇澄江小学</t>
  </si>
  <si>
    <t>水东江镇澄江小学（支付点）</t>
  </si>
  <si>
    <t>邵东市水东江镇高塘教学点</t>
  </si>
  <si>
    <t>水东江镇中心小学（支付点）</t>
  </si>
  <si>
    <t>邵东市水东江镇敬爱小学</t>
  </si>
  <si>
    <t>邵东市水东江镇龙丰小学</t>
  </si>
  <si>
    <t>邵东市水东江镇孟公教学点</t>
  </si>
  <si>
    <t>邵东市水东江镇桥边小学</t>
  </si>
  <si>
    <t>邵东市水东江镇文祝教学点</t>
  </si>
  <si>
    <t>邵东市水东江镇仙鹅教学点</t>
  </si>
  <si>
    <t>邵东市水东江镇新华教学点</t>
  </si>
  <si>
    <t>邵东市水东江镇芽江小学</t>
  </si>
  <si>
    <t>邵东市水东江镇中心小学</t>
  </si>
  <si>
    <t>邵东市水东江镇长冲教学点</t>
  </si>
  <si>
    <t>邵东市水东江镇初级中学</t>
  </si>
  <si>
    <t>水东江镇中心初级中学（支付点）</t>
  </si>
  <si>
    <t>邵东市水东江镇汪塘初级中学</t>
  </si>
  <si>
    <t>邵东市水东江镇中心初级中学</t>
  </si>
  <si>
    <t>宋家塘</t>
  </si>
  <si>
    <t>邵东市城区第六完全小学</t>
  </si>
  <si>
    <t>邵东市城区第六完全小学（支付点）</t>
  </si>
  <si>
    <t>邵东市城区第二完全小学</t>
  </si>
  <si>
    <t>邵东市城区第二完全小学（支付点）</t>
  </si>
  <si>
    <t>邵东市城区第四完全小学</t>
  </si>
  <si>
    <t>邵东市城区第四完全小学（支付点）</t>
  </si>
  <si>
    <t>邵东市宋家塘街道关协学校</t>
  </si>
  <si>
    <t>邵东市宋家塘街道办事处关协学校（支付点）</t>
  </si>
  <si>
    <t>邵东市宋家塘街道宋家塘小学</t>
  </si>
  <si>
    <t>邵东市宋家塘街道办事处宋家塘小学（支付点）</t>
  </si>
  <si>
    <t>邵东市宋家塘街道杏园小学</t>
  </si>
  <si>
    <t>邵东市宋家塘街道办事处杏园小学（支付点）</t>
  </si>
  <si>
    <t>邵东市宋家塘街道湖塘小学</t>
  </si>
  <si>
    <t>邵东市宋家塘街道办事处湖塘小学（支付点）</t>
  </si>
  <si>
    <t>邵东市宋家塘街道刘桥小学</t>
  </si>
  <si>
    <t>邵东市宋家塘街道办事处刘桥小学（支付点）</t>
  </si>
  <si>
    <t>邵东市宋家塘街道檀山小学</t>
  </si>
  <si>
    <t>邵东市宋家塘街道办事处檀山小学（支付点）</t>
  </si>
  <si>
    <t>邵东市城区第五初级中学</t>
  </si>
  <si>
    <t>邵东市宋家塘初级中学（支付点）</t>
  </si>
  <si>
    <t>邵东市第一实验学校</t>
  </si>
  <si>
    <t>邵东市第一实验学校（支付点）</t>
  </si>
  <si>
    <t>邵东市城区第二初级中学</t>
  </si>
  <si>
    <t>邵东市城区第二初级中学（支付点）</t>
  </si>
  <si>
    <t>邵东市宋家塘街道檀山铺初级中学</t>
  </si>
  <si>
    <t>邵东市宋家塘街道办事处檀山铺中学（支付点）</t>
  </si>
  <si>
    <t>邵东市城区第三初级中学</t>
  </si>
  <si>
    <t>邵东市城区第三初级中学（支付点）</t>
  </si>
  <si>
    <t>团山</t>
  </si>
  <si>
    <t>邵东市团山镇团山中心小学</t>
  </si>
  <si>
    <t>团山镇团山中心小学（支付点）</t>
  </si>
  <si>
    <t>补2021年上学期1个班</t>
  </si>
  <si>
    <t>含借调教育局2人，幼儿园2人</t>
  </si>
  <si>
    <t>邵东市团山镇双江小学</t>
  </si>
  <si>
    <t>含幼儿园1人</t>
  </si>
  <si>
    <t>邵东市团山镇黄土铺小学</t>
  </si>
  <si>
    <t>团山镇崇山小学（支付点）</t>
  </si>
  <si>
    <t>邵东市团山镇崇山小学</t>
  </si>
  <si>
    <t>邵东市团山镇万重小学</t>
  </si>
  <si>
    <t>邵东市团山镇中平小学</t>
  </si>
  <si>
    <t>邵东市团山镇帐上小学</t>
  </si>
  <si>
    <t>邵东市团山镇白玉小学</t>
  </si>
  <si>
    <t>邵东市团山镇香花小学</t>
  </si>
  <si>
    <t>邵东市团山镇红旗小学</t>
  </si>
  <si>
    <t>邵东市团山镇实辉小学</t>
  </si>
  <si>
    <t>邵东市团山镇白竺小学</t>
  </si>
  <si>
    <t>邵东市团山镇团山初级中学</t>
  </si>
  <si>
    <t>团山镇团山初级中学（支付点）</t>
  </si>
  <si>
    <t>邵东市团山镇崇山初级中学</t>
  </si>
  <si>
    <t>邵东市团山镇双江初级中学</t>
  </si>
  <si>
    <t>含借调教育1人</t>
  </si>
  <si>
    <t>魏家桥</t>
  </si>
  <si>
    <t>邵东市魏家桥镇留里教学点</t>
  </si>
  <si>
    <t>魏家桥镇中心小学（支付点）</t>
  </si>
  <si>
    <t>邵东市魏家桥镇中心小学</t>
  </si>
  <si>
    <t>邵东市魏家桥镇官桥铺小学</t>
  </si>
  <si>
    <t>邵东市魏家桥镇长冲小学</t>
  </si>
  <si>
    <t>邵东市魏家桥镇霞光小学</t>
  </si>
  <si>
    <t>邵东市魏家桥镇报公铺小学</t>
  </si>
  <si>
    <t>邵东市魏家桥镇侯家教学点</t>
  </si>
  <si>
    <t>邵东市魏家桥镇官桥铺初级中学</t>
  </si>
  <si>
    <t>魏家桥镇初级中学（支付点）</t>
  </si>
  <si>
    <t>邵东市魏家桥镇初级中学</t>
  </si>
  <si>
    <t>仙槎桥</t>
  </si>
  <si>
    <t>邵东市仙槎桥镇金盆山小学</t>
  </si>
  <si>
    <t>仙槎桥镇第二完全小学（支付点）</t>
  </si>
  <si>
    <t>邵东市仙槎桥镇灵太教学点</t>
  </si>
  <si>
    <t>邵东市仙槎桥镇马元小学</t>
  </si>
  <si>
    <t>仙槎桥镇第一完全小学（支付点）</t>
  </si>
  <si>
    <t>邵东市仙槎桥镇骑龙教学点</t>
  </si>
  <si>
    <t>邵东市仙槎桥镇青山小学</t>
  </si>
  <si>
    <t>邵东市仙槎桥镇第一完全小学</t>
  </si>
  <si>
    <t>邵东市仙槎桥镇第二完全小学</t>
  </si>
  <si>
    <t>邵东市仙槎桥镇灵山学校</t>
  </si>
  <si>
    <t>仙槎桥镇初级中学（支付点）</t>
  </si>
  <si>
    <t>邵东市仙槎桥镇初级中学</t>
  </si>
  <si>
    <t>杨桥</t>
  </si>
  <si>
    <t>邵东市杨桥镇中心小学</t>
  </si>
  <si>
    <t>杨桥镇中心小学（支付点）</t>
  </si>
  <si>
    <t>邵东市杨桥镇清水小学</t>
  </si>
  <si>
    <t>邵东市杨桥镇红盾希望小学</t>
  </si>
  <si>
    <t>邵东市杨桥镇枫树教学点</t>
  </si>
  <si>
    <t>邵东市杨桥镇旸中教学点</t>
  </si>
  <si>
    <t>邵东市杨桥镇杨柳教学点</t>
  </si>
  <si>
    <t>邵东市杨桥镇梅子教学点</t>
  </si>
  <si>
    <t>邵东市杨桥镇大塘教学点</t>
  </si>
  <si>
    <t>邵东市杨桥镇石子塘学校</t>
  </si>
  <si>
    <t>杨桥镇石子塘学校（支付点）</t>
  </si>
  <si>
    <t>邵东市杨桥镇杨塘书院</t>
  </si>
  <si>
    <t>野鸡坪</t>
  </si>
  <si>
    <t>邵东市野鸡坪镇中心小学</t>
  </si>
  <si>
    <t>野鸡坪镇中心小学（支付点）</t>
  </si>
  <si>
    <t>邵东市野鸡坪镇高楼小学</t>
  </si>
  <si>
    <t>邵东市野鸡坪镇中山教学点</t>
  </si>
  <si>
    <t>邵东市野鸡坪镇水口小学</t>
  </si>
  <si>
    <t>邵东市野鸡坪镇石营小学</t>
  </si>
  <si>
    <t>邵东市野鸡坪镇仁风小学</t>
  </si>
  <si>
    <t>邵东市野鸡坪镇井田初级中学</t>
  </si>
  <si>
    <t>野鸡坪镇井田初级中学（支付点）</t>
  </si>
  <si>
    <t>邵东市野鸡坪镇高楼初级中学</t>
  </si>
  <si>
    <t>邵东市野鸡坪镇欣佳学校</t>
  </si>
  <si>
    <t>周官桥</t>
  </si>
  <si>
    <t>邵东市周官桥乡肖家冲教学点</t>
  </si>
  <si>
    <t>周官桥乡中心小学（支付点）</t>
  </si>
  <si>
    <t>邵东市周官桥乡东市小学</t>
  </si>
  <si>
    <t>邵东市周官桥乡三胜小学</t>
  </si>
  <si>
    <t>邵东市周官桥乡洲下桥小学</t>
  </si>
  <si>
    <t>邵东市周官桥乡桥口小学</t>
  </si>
  <si>
    <t>邵东市周官桥乡息安教学点</t>
  </si>
  <si>
    <t>邵东市周官桥乡中心小学</t>
  </si>
  <si>
    <t>邵东市周官桥乡初级中学</t>
  </si>
  <si>
    <t>周官桥乡周官桥中学（支付点）</t>
  </si>
  <si>
    <t>邵东市周官桥乡黄渡学校</t>
  </si>
  <si>
    <t>斫曹</t>
  </si>
  <si>
    <t>邵东市斫曹乡中心小学</t>
  </si>
  <si>
    <t>斫曹乡斫曹初级中学（支付点）</t>
  </si>
  <si>
    <t>邵东市斫曹乡斫曹小学</t>
  </si>
  <si>
    <t>邵东市斫曹乡长流小学</t>
  </si>
  <si>
    <t>邵东市斫曹乡和平小学</t>
  </si>
  <si>
    <t>邵东市斫曹乡湘滋友好学校</t>
  </si>
  <si>
    <t>邵东市斫曹乡群利教学点</t>
  </si>
  <si>
    <t>邵东市斫曹乡岩泉教学点</t>
  </si>
  <si>
    <t>邵东市斫曹乡联合教学点</t>
  </si>
  <si>
    <t>邵东市斫曹乡初级中学</t>
  </si>
  <si>
    <t>县直学校</t>
  </si>
  <si>
    <t>邵东市特殊教育学校</t>
  </si>
  <si>
    <t>邵东市特殊学校（支付点）</t>
  </si>
  <si>
    <t>邵东市振华中学</t>
  </si>
  <si>
    <t>邵东市振华中学（支付点）</t>
  </si>
  <si>
    <t>序号</t>
  </si>
  <si>
    <t>学校代码</t>
  </si>
  <si>
    <t>学校名称（学年初报表）</t>
  </si>
  <si>
    <t>办学类别</t>
  </si>
  <si>
    <t>乡镇序号</t>
  </si>
  <si>
    <t>乡镇名称</t>
  </si>
  <si>
    <t>国库集中支付点名称</t>
  </si>
  <si>
    <t>邵东县城区第五初级中学</t>
  </si>
  <si>
    <t>初级中学</t>
  </si>
  <si>
    <t>邵东县宋家塘街道办事处关协学校</t>
  </si>
  <si>
    <t>小学</t>
  </si>
  <si>
    <t>邵东县宋家塘街道办事处湖塘小学</t>
  </si>
  <si>
    <t>邵东县宋家塘街道办事处宋家塘小学</t>
  </si>
  <si>
    <t>邵东县宋家塘街道办事处檀山铺中学</t>
  </si>
  <si>
    <t>邵东县宋家塘街道办事处檀山小学</t>
  </si>
  <si>
    <t>邵东县宋家塘街道办事处刘桥小学</t>
  </si>
  <si>
    <t>邵东县宋家塘街道办事处坵田教学点</t>
  </si>
  <si>
    <t>邵东市宋家塘街道坵田教学点</t>
  </si>
  <si>
    <t>小学教学点</t>
  </si>
  <si>
    <t>邵东县宋家塘街道办事处杏园小学</t>
  </si>
  <si>
    <t>邵东县城区第二初级中学</t>
  </si>
  <si>
    <t>邵东县城区第二完全小学</t>
  </si>
  <si>
    <t>邵东县城区第三初级中学</t>
  </si>
  <si>
    <t>九年一贯制学校</t>
  </si>
  <si>
    <t>2021年新增</t>
  </si>
  <si>
    <t>宋家塘中心学校</t>
  </si>
  <si>
    <t>邵东县城区第四完全小学</t>
  </si>
  <si>
    <t>邵东县城区第六完全小学</t>
  </si>
  <si>
    <t>2020年新增</t>
  </si>
  <si>
    <t>邵东县城区第三完全小学</t>
  </si>
  <si>
    <t>邵东县城区第四初级中学</t>
  </si>
  <si>
    <t>邵东县城区第五完全小学</t>
  </si>
  <si>
    <t>邵东县大禾塘街道办事处黄陂桥初级中学</t>
  </si>
  <si>
    <t>大禾塘中心学校</t>
  </si>
  <si>
    <t>邵东县大禾塘街道办事处黄陂桥小学</t>
  </si>
  <si>
    <t>邵东县大禾塘街道办事处江边小学</t>
  </si>
  <si>
    <t>邵东县大禾塘街道办事处泉塘小学</t>
  </si>
  <si>
    <t>邵东县大禾塘街道办事处杉树坪小学</t>
  </si>
  <si>
    <t>邵东市大禾塘街道杉树坪小学</t>
  </si>
  <si>
    <t>邵东县大禾塘街道办事处小龙小学</t>
  </si>
  <si>
    <t>邵东县大禾塘街道办事处学道坪小学</t>
  </si>
  <si>
    <t>邵东市大禾塘街道学道坪小学</t>
  </si>
  <si>
    <t>邵东县大禾塘街道办事处里安小学</t>
  </si>
  <si>
    <t>邵东县大禾塘街道办事处梅岭小学</t>
  </si>
  <si>
    <t>邵东县大禾塘街道办事处利农教学点</t>
  </si>
  <si>
    <t>邵东县大禾塘街道办事处红旗小学</t>
  </si>
  <si>
    <t>邵东县大禾塘街道办事处枫安小学</t>
  </si>
  <si>
    <t>2021年变更</t>
  </si>
  <si>
    <t>邵东县昭阳学校</t>
  </si>
  <si>
    <t>邵东市昭阳学校</t>
  </si>
  <si>
    <t>邵东县昭阳初级中学</t>
  </si>
  <si>
    <t>邵东县城区第一初级中学</t>
  </si>
  <si>
    <t>邵东县城区第一完全小学</t>
  </si>
  <si>
    <t>两市塘中心学校</t>
  </si>
  <si>
    <t>邵东县两市塘街道办事处城南小学</t>
  </si>
  <si>
    <t>邵东县两市塘街道办事处高田小学</t>
  </si>
  <si>
    <t>邵东县两市塘街道办事处向阳学校</t>
  </si>
  <si>
    <t>邵东市两市塘街道向阳小学</t>
  </si>
  <si>
    <t>邵东县两市塘街道办事处云山小学</t>
  </si>
  <si>
    <t>邵东县两市塘街道办事处联云小学</t>
  </si>
  <si>
    <t>邵东县两市塘街道办事处双新教学点</t>
  </si>
  <si>
    <t>邵东市两市塘街道双新教学点</t>
  </si>
  <si>
    <t>邵东县魏家桥镇报公铺小学</t>
  </si>
  <si>
    <t>邵东县魏家桥镇魏家桥初级中学</t>
  </si>
  <si>
    <t>邵东县魏家桥镇官桥铺初级中学</t>
  </si>
  <si>
    <t>邵东县魏家桥镇官桥铺小学</t>
  </si>
  <si>
    <t>邵东县魏家桥镇侯家教学点</t>
  </si>
  <si>
    <t>邵东市魏家桥镇侯家小学</t>
  </si>
  <si>
    <t>邵东县魏家桥镇乐施小学</t>
  </si>
  <si>
    <t>邵东市魏家桥镇乐施教学点</t>
  </si>
  <si>
    <t>邵东县魏家桥镇留里学校</t>
  </si>
  <si>
    <t>邵东县魏家桥镇霞光小学</t>
  </si>
  <si>
    <t>邵东县魏家桥镇云阳学校</t>
  </si>
  <si>
    <t>邵东市魏家桥镇云阳教学点</t>
  </si>
  <si>
    <t>邵东县魏家桥镇长冲教学点</t>
  </si>
  <si>
    <t>邵东县魏家桥镇中心小学</t>
  </si>
  <si>
    <t>邵东县魏家桥镇中心学校</t>
  </si>
  <si>
    <t>邵东县魏家桥镇中心幼儿园</t>
  </si>
  <si>
    <t>邵东县第四督学责任区</t>
  </si>
  <si>
    <t>邵东县牛马司镇第二完全小学</t>
  </si>
  <si>
    <t>邵东县牛马司镇第一完全小学</t>
  </si>
  <si>
    <t>邵东县牛马司镇范家山初级中学</t>
  </si>
  <si>
    <t>邵东县牛马司镇范家山幼儿园</t>
  </si>
  <si>
    <t>幼儿园</t>
  </si>
  <si>
    <t>邵东县牛马司镇封江小学</t>
  </si>
  <si>
    <t>邵东县牛马司镇高岭小学</t>
  </si>
  <si>
    <t>邵东县牛马司镇高岭中学</t>
  </si>
  <si>
    <t>邵东县牛马司镇合兴小学</t>
  </si>
  <si>
    <t>邵东县牛马司镇洪桥小学</t>
  </si>
  <si>
    <t>邵东县牛马司镇牛马司小学</t>
  </si>
  <si>
    <t>邵东县牛马司镇三尚学校</t>
  </si>
  <si>
    <t>邵东县牛马司镇上石小学</t>
  </si>
  <si>
    <t>邵东县牛马司镇水井头学校</t>
  </si>
  <si>
    <t>邵东县牛马司镇西洋江小学</t>
  </si>
  <si>
    <t>邵东县牛马司镇硖江小学</t>
  </si>
  <si>
    <t>邵东县牛马司镇鸭婆田教学点</t>
  </si>
  <si>
    <t>邵东县牛马司镇中心学校</t>
  </si>
  <si>
    <t>邵东县牛马司镇中心幼儿园</t>
  </si>
  <si>
    <t>邵东县黑田铺镇坝上小学</t>
  </si>
  <si>
    <t>邵东县黑田铺镇茶天希望小学</t>
  </si>
  <si>
    <t>邵东县黑田铺镇茶园教学点</t>
  </si>
  <si>
    <t>邵东县黑田铺镇乘梧教学点</t>
  </si>
  <si>
    <t>邵东县黑田铺镇初级中学</t>
  </si>
  <si>
    <t>邵东县黑田铺镇大塘小学</t>
  </si>
  <si>
    <t>邵东县黑田铺镇方元小学</t>
  </si>
  <si>
    <t>邵东市黑田铺镇方元小学</t>
  </si>
  <si>
    <t>邵东县黑田铺镇高家学校</t>
  </si>
  <si>
    <t>邵东县黑田铺镇古塘教学点</t>
  </si>
  <si>
    <t>邵东县黑田铺镇光明学校</t>
  </si>
  <si>
    <t>邵东县黑田铺镇合兴小学</t>
  </si>
  <si>
    <t>邵东县黑田铺镇黄桥小学</t>
  </si>
  <si>
    <t>邵东市黑田铺镇黄桥小学</t>
  </si>
  <si>
    <t>邵东县黑田铺镇金玉亭学校</t>
  </si>
  <si>
    <t>邵东县黑田铺镇龙元小学</t>
  </si>
  <si>
    <t>邵东县黑田铺镇双江教学点</t>
  </si>
  <si>
    <t>邵东县黑田铺镇双泉初级中学</t>
  </si>
  <si>
    <t>邵东县黑田铺镇双泉明德小学</t>
  </si>
  <si>
    <t>邵东县黑田铺镇双泉铺幼儿园</t>
  </si>
  <si>
    <t>邵东县黑田铺镇新塘小学</t>
  </si>
  <si>
    <t>邵东县黑田铺镇兴隆小学</t>
  </si>
  <si>
    <t>邵东市黑田铺镇兴隆小学</t>
  </si>
  <si>
    <t>邵东县黑田铺镇玉京教学点</t>
  </si>
  <si>
    <t>邵东县黑田铺镇育才完全小学</t>
  </si>
  <si>
    <t>邵东县黑田铺镇圳玄小学</t>
  </si>
  <si>
    <t>邵东县黑田铺镇中心学校</t>
  </si>
  <si>
    <t>邵东县黑田铺镇中心幼儿园</t>
  </si>
  <si>
    <t>邵东县黑田铺镇资东书院</t>
  </si>
  <si>
    <t>邵东县仙槎桥镇初级中学</t>
  </si>
  <si>
    <t>邵东县仙槎桥镇第二完全小学</t>
  </si>
  <si>
    <t>邵东县仙槎桥镇第一完全小学</t>
  </si>
  <si>
    <t>邵东县仙槎桥镇金盆山小学</t>
  </si>
  <si>
    <t>邵东县仙槎桥镇灵山学校</t>
  </si>
  <si>
    <t>邵东县仙槎桥镇灵太小学</t>
  </si>
  <si>
    <t>邵东市仙槎桥镇灵太小学</t>
  </si>
  <si>
    <t>邵东县仙槎桥镇马元小学</t>
  </si>
  <si>
    <t>邵东县仙槎桥镇骑龙小学</t>
  </si>
  <si>
    <t>邵东市仙槎桥镇骑龙小学</t>
  </si>
  <si>
    <t>邵东县仙槎桥镇青山学校</t>
  </si>
  <si>
    <t>邵东县仙槎桥镇中心学校</t>
  </si>
  <si>
    <t>邵东县仙槎桥镇中心幼儿园</t>
  </si>
  <si>
    <t>邵东县九龙镇爱民小学</t>
  </si>
  <si>
    <t>邵东县九龙岭镇槎江学校</t>
  </si>
  <si>
    <t>邵东县九龙岭槎江教学点</t>
  </si>
  <si>
    <t>邵东县九龙岭镇高桥教学点</t>
  </si>
  <si>
    <t>邵东县九龙岭镇观乔小学</t>
  </si>
  <si>
    <t>邵东市九龙岭镇观乔小学</t>
  </si>
  <si>
    <t>邵东县九龙岭镇回龙小学</t>
  </si>
  <si>
    <t>邵东市九龙岭镇回龙小学</t>
  </si>
  <si>
    <t>邵东县九龙岭镇九龙中学</t>
  </si>
  <si>
    <t>邵东县九龙岭镇民族学校</t>
  </si>
  <si>
    <t>邵东县九龙岭镇向阳教学点</t>
  </si>
  <si>
    <t>邵东县九龙岭镇新安教学点</t>
  </si>
  <si>
    <t>邵东县九龙岭镇郑家小学</t>
  </si>
  <si>
    <t>邵东县九龙岭镇中心小学</t>
  </si>
  <si>
    <t>邵东县九龙镇槎江幼儿园</t>
  </si>
  <si>
    <t>邵东县九龙镇中心学校</t>
  </si>
  <si>
    <t>邵东县九龙镇中心幼儿园</t>
  </si>
  <si>
    <t>邵东县双凤乡曹家小学</t>
  </si>
  <si>
    <t>邵东县双凤乡初级中学</t>
  </si>
  <si>
    <t>邵东县双凤乡古奇小学</t>
  </si>
  <si>
    <t>邵东县双凤乡马安教学点</t>
  </si>
  <si>
    <t>邵东县双凤乡七旦教学点</t>
  </si>
  <si>
    <t>邵东市双凤乡七旦教学点</t>
  </si>
  <si>
    <t>邵东县双凤乡水井教学点</t>
  </si>
  <si>
    <t>邵东县双凤乡幸福教学点</t>
  </si>
  <si>
    <t>邵东县双凤乡迎丰教学点</t>
  </si>
  <si>
    <t>邵东县双凤乡永久小学</t>
  </si>
  <si>
    <t>邵东县双凤乡中心小学</t>
  </si>
  <si>
    <t>邵东县双凤乡中心学校</t>
  </si>
  <si>
    <t>邵东县周官桥乡车家小学</t>
  </si>
  <si>
    <t>邵东县周官桥乡东市小学</t>
  </si>
  <si>
    <t>邵东县周官桥乡黄渡学校</t>
  </si>
  <si>
    <t>邵东县周官桥乡桥口小学</t>
  </si>
  <si>
    <t>邵东县周官桥乡三胜小学</t>
  </si>
  <si>
    <t>邵东县周官桥乡息安小学</t>
  </si>
  <si>
    <t>邵东市周官桥乡息安小学</t>
  </si>
  <si>
    <t>邵东县周官桥乡肖家冲教学点</t>
  </si>
  <si>
    <t>邵东县周官桥乡杨竹教学点</t>
  </si>
  <si>
    <t>邵东县周官桥乡中心小学</t>
  </si>
  <si>
    <t>邵东县周官桥乡中心幼儿园</t>
  </si>
  <si>
    <t>邵东县周官桥乡中学</t>
  </si>
  <si>
    <t>邵东县周官桥乡洲下桥小学</t>
  </si>
  <si>
    <t>邵东县周桥乡中心学校</t>
  </si>
  <si>
    <t>邵东县第三督学责任区</t>
  </si>
  <si>
    <t>邵东县火厂坪镇八一小学</t>
  </si>
  <si>
    <t>邵东县火厂坪镇第二完全小学</t>
  </si>
  <si>
    <t>邵东县火厂坪镇第一完全小学</t>
  </si>
  <si>
    <t>邵东县火厂坪镇丰裕小学</t>
  </si>
  <si>
    <t>邵东县火厂坪镇枫树小学</t>
  </si>
  <si>
    <t>邵东县火厂坪镇火厂坪中学</t>
  </si>
  <si>
    <t>邵东县火厂坪镇龙公桥幼儿园</t>
  </si>
  <si>
    <t>邵东县火厂坪镇龙公桥中学</t>
  </si>
  <si>
    <t>邵东县火厂坪镇龙泉小学</t>
  </si>
  <si>
    <t>邵东县火厂坪镇希望学校</t>
  </si>
  <si>
    <t>邵东县火厂坪镇团结教学点</t>
  </si>
  <si>
    <t>邵东县火厂坪镇瓦塘小学</t>
  </si>
  <si>
    <t>邵东县火厂坪镇小寺小学</t>
  </si>
  <si>
    <t>邵东县火厂坪镇阳畅小学</t>
  </si>
  <si>
    <t>邵东县火厂坪镇中心学校</t>
  </si>
  <si>
    <t>邵东县火厂坪镇中心幼儿园</t>
  </si>
  <si>
    <t>邵东县火厂坪镇朱子山小学</t>
  </si>
  <si>
    <t>邵东县皇帝岭林场红心小学</t>
  </si>
  <si>
    <t>邵东县皇帝岭林场双河小学</t>
  </si>
  <si>
    <t>邵东县简家陇乡中心学校</t>
  </si>
  <si>
    <t>邵东县简家陇乡中心幼儿园</t>
  </si>
  <si>
    <t>邵东县简家陇乡岸家铺小学</t>
  </si>
  <si>
    <t>邵东县简家陇乡初级中学</t>
  </si>
  <si>
    <t>邵东县简家陇乡堆头小学</t>
  </si>
  <si>
    <t>邵东县简家陇乡高桥小学</t>
  </si>
  <si>
    <t>邵东县简家陇乡旱冲教学点</t>
  </si>
  <si>
    <t>邵东县简家陇乡皇帝岭初级中学</t>
  </si>
  <si>
    <t>邵东县简家陇乡三都小学</t>
  </si>
  <si>
    <t>邵东县简家陇乡双板桥学校</t>
  </si>
  <si>
    <t>邵东县简家陇乡亭子观教学点</t>
  </si>
  <si>
    <t>邵东县简家陇乡羊家冲小学</t>
  </si>
  <si>
    <t>邵东市简家陇镇羊家冲小学</t>
  </si>
  <si>
    <t>邵东县简家陇乡愚公小学</t>
  </si>
  <si>
    <t>邵东县简家陇乡中心小学</t>
  </si>
  <si>
    <t>邵东县佘田桥镇初级中学</t>
  </si>
  <si>
    <t>邵东县佘田桥第二完全小学</t>
  </si>
  <si>
    <t>邵东县佘田桥光洪学校</t>
  </si>
  <si>
    <t>邵东县佘田桥荷公殿小学</t>
  </si>
  <si>
    <t>邵东县佘田桥龙塘小学</t>
  </si>
  <si>
    <t>邵东县佘田桥盘塘小学</t>
  </si>
  <si>
    <t>邵东县佘田桥实验小学</t>
  </si>
  <si>
    <t>邵东县佘田桥羊岭小学</t>
  </si>
  <si>
    <t>邵东市佘田桥镇羊岭小学</t>
  </si>
  <si>
    <t>邵东县佘田桥镇中心学校</t>
  </si>
  <si>
    <t>邵东县杨桥镇大塘教学点</t>
  </si>
  <si>
    <t>邵东县杨桥镇枫树教学点</t>
  </si>
  <si>
    <t>邵东县杨桥镇红盾希望小学</t>
  </si>
  <si>
    <t>邵东县杨桥镇梅子教学点</t>
  </si>
  <si>
    <t>邵东县杨桥镇清水小学</t>
  </si>
  <si>
    <t>邵东县杨桥镇石子塘学校</t>
  </si>
  <si>
    <t>邵东县杨桥镇杨柳教学点</t>
  </si>
  <si>
    <t>邵东县杨桥镇杨塘中学</t>
  </si>
  <si>
    <t>邵东县杨桥镇旸中教学点</t>
  </si>
  <si>
    <t>邵东县杨桥镇中心小学</t>
  </si>
  <si>
    <t>邵东县杨桥镇中心学校</t>
  </si>
  <si>
    <t>邵东县杨桥镇中心幼儿园</t>
  </si>
  <si>
    <t>邵东县水东江镇澄江小学</t>
  </si>
  <si>
    <t>邵东县水东江镇高塘小学</t>
  </si>
  <si>
    <t>邵东市水东江镇高塘小学</t>
  </si>
  <si>
    <t>邵东县水东江镇敬爱小学</t>
  </si>
  <si>
    <t>邵东县水东江镇龙丰小学</t>
  </si>
  <si>
    <t>邵东县水东江镇孟公教学点</t>
  </si>
  <si>
    <t>邵东县水东江镇桥边小学</t>
  </si>
  <si>
    <t>邵东县水东江镇水东江中学</t>
  </si>
  <si>
    <t>邵东县水东江镇汪塘中学</t>
  </si>
  <si>
    <t>邵东县水东江镇文祝教学点</t>
  </si>
  <si>
    <t>邵东县水东江镇仙鹅小学</t>
  </si>
  <si>
    <t>邵东市水东江镇仙鹅小学</t>
  </si>
  <si>
    <t>邵东县水东江镇新华教学点</t>
  </si>
  <si>
    <t>邵东县水东江镇芽江小学</t>
  </si>
  <si>
    <t>邵东县水东江镇长冲教学点</t>
  </si>
  <si>
    <t>邵东县水东江镇中心中学</t>
  </si>
  <si>
    <t>邵东县水东江镇中心小学</t>
  </si>
  <si>
    <t>邵东县水东江镇中心学校</t>
  </si>
  <si>
    <t>邵东县水东江镇中心幼儿园</t>
  </si>
  <si>
    <t>邵东县野鸡坪高楼小学</t>
  </si>
  <si>
    <t>邵东县野鸡坪镇高楼中学</t>
  </si>
  <si>
    <t>邵东县野鸡坪镇井田初级中学</t>
  </si>
  <si>
    <t>邵东县野鸡坪镇仁风学校</t>
  </si>
  <si>
    <t>邵东县野鸡坪镇石营小学</t>
  </si>
  <si>
    <t>邵东县野鸡坪镇水口小学</t>
  </si>
  <si>
    <t>邵东县野鸡坪镇欣佳学校</t>
  </si>
  <si>
    <t>邵东县野鸡坪镇中山教学点</t>
  </si>
  <si>
    <t>邵东县野鸡坪镇中心小学</t>
  </si>
  <si>
    <t>邵东县野鸡坪镇中心学校</t>
  </si>
  <si>
    <t>邵东县第一督学责任区</t>
  </si>
  <si>
    <t>邵东县灵官殿镇安源小学</t>
  </si>
  <si>
    <t>邵东市灵官殿镇安源小学</t>
  </si>
  <si>
    <t>邵东县灵官殿镇白鹿小学</t>
  </si>
  <si>
    <t>邵东县灵官殿镇茶子山初级中学</t>
  </si>
  <si>
    <t>邵东县灵官殿镇诚孚小学</t>
  </si>
  <si>
    <t>邵东县灵官殿镇第二完全小学</t>
  </si>
  <si>
    <t>邵东县灵官殿镇第一完全小学</t>
  </si>
  <si>
    <t>邵东县灵官殿镇耳石岭小学</t>
  </si>
  <si>
    <t>邵东县灵官殿镇第二幼儿园</t>
  </si>
  <si>
    <t>邵东县灵官殿镇公田小学</t>
  </si>
  <si>
    <t>邵东县灵官殿镇果元寺小学</t>
  </si>
  <si>
    <t>邵东县灵官殿镇合龙小学</t>
  </si>
  <si>
    <t>邵东县灵官殿镇佳木小学</t>
  </si>
  <si>
    <t>邵东县灵官殿镇界岭小学</t>
  </si>
  <si>
    <t>邵东县灵官殿镇灵官殿初级中学</t>
  </si>
  <si>
    <t>邵东县灵官殿镇毛荷殿初级中学</t>
  </si>
  <si>
    <t>邵东县灵官殿镇仁前小学</t>
  </si>
  <si>
    <t>邵东县灵官殿镇三合小学</t>
  </si>
  <si>
    <t>邵东县灵官殿镇三云小学</t>
  </si>
  <si>
    <t>邵东县灵官殿镇双箭楼小学</t>
  </si>
  <si>
    <t>邵东市灵官殿镇双箭楼小学</t>
  </si>
  <si>
    <t>邵东县灵官殿镇双永小学</t>
  </si>
  <si>
    <t>邵东县灵官殿镇思远小学</t>
  </si>
  <si>
    <t>邵东市灵官殿镇思远小学</t>
  </si>
  <si>
    <t>邵东县灵官殿镇棠荫小学</t>
  </si>
  <si>
    <t>邵东市灵官殿镇棠荫小学</t>
  </si>
  <si>
    <t>邵东县灵官殿镇铁塘初级中学</t>
  </si>
  <si>
    <t>邵东市灵官殿镇铁塘初级中学</t>
  </si>
  <si>
    <t>邵东县灵官殿镇第一幼儿园</t>
  </si>
  <si>
    <t>邵东县灵官殿镇小水教学点</t>
  </si>
  <si>
    <t>邵东县灵官殿镇永田小学</t>
  </si>
  <si>
    <t>邵东县灵官殿镇育才小学</t>
  </si>
  <si>
    <t>邵东县灵官殿镇中心学校</t>
  </si>
  <si>
    <t>邵东县堡面前乡八一教学点</t>
  </si>
  <si>
    <t>邵东县堡面前乡初级中学</t>
  </si>
  <si>
    <t>邵东县堡面前乡雷湾小学</t>
  </si>
  <si>
    <t>邵东县堡面前乡台洲教学点</t>
  </si>
  <si>
    <t>邵东县堡面前乡新元教学点</t>
  </si>
  <si>
    <t>邵东县堡面前乡云麓学校</t>
  </si>
  <si>
    <t>邵东县堡面前乡中心小学</t>
  </si>
  <si>
    <t>邵东县堡面前乡中心学校</t>
  </si>
  <si>
    <t>邵东县堡面前乡中心幼儿园</t>
  </si>
  <si>
    <t>邵东县流光岭镇茶市学校</t>
  </si>
  <si>
    <t>邵东县流光岭中学</t>
  </si>
  <si>
    <t>邵东县流光岭镇工农学校</t>
  </si>
  <si>
    <t>邵东市流光岭镇工农学校</t>
  </si>
  <si>
    <t>邵东县流光岭镇槐子山学校</t>
  </si>
  <si>
    <t>邵东县流光岭镇中心小学</t>
  </si>
  <si>
    <t>邵东县流光岭镇中心学校</t>
  </si>
  <si>
    <t>邵东县流光岭镇中心幼儿园</t>
  </si>
  <si>
    <t>邵东县第二督学责任区</t>
  </si>
  <si>
    <t>邵东县团山镇白玉小学</t>
  </si>
  <si>
    <t>邵东县团山镇白竺小学</t>
  </si>
  <si>
    <t>邵东县团山镇崇山中学</t>
  </si>
  <si>
    <t>邵东县团山镇崇山小学</t>
  </si>
  <si>
    <t>邵东县团山镇红旗小学</t>
  </si>
  <si>
    <t>邵东县团山镇黄土铺小学</t>
  </si>
  <si>
    <t>邵东县团山镇实辉小学</t>
  </si>
  <si>
    <t>邵东县团山镇双江中学</t>
  </si>
  <si>
    <t>邵东县团山镇双江小学</t>
  </si>
  <si>
    <t>邵东县团山镇团山中心小学</t>
  </si>
  <si>
    <t>邵东县团山镇团山中学</t>
  </si>
  <si>
    <t>邵东县团山镇万重小学</t>
  </si>
  <si>
    <t>邵东县团山镇香花小学</t>
  </si>
  <si>
    <t>邵东县团山镇帐上小学</t>
  </si>
  <si>
    <t>邵东县团山镇中平小学</t>
  </si>
  <si>
    <t>邵东县团山镇中心学校</t>
  </si>
  <si>
    <t>邵东县团山镇中心幼儿园</t>
  </si>
  <si>
    <t>邵东县砂石镇农兴学校</t>
  </si>
  <si>
    <t>邵东县砂石镇群力学校</t>
  </si>
  <si>
    <t>邵东县砂石镇初级中学</t>
  </si>
  <si>
    <t>邵东县砂石镇王木学校</t>
  </si>
  <si>
    <t>邵东县砂石镇跃新学校</t>
  </si>
  <si>
    <t>邵东县砂石镇真人岭学校</t>
  </si>
  <si>
    <t>邵东县砂石镇中心小学</t>
  </si>
  <si>
    <t>邵东县砂石镇中心学校</t>
  </si>
  <si>
    <t>邵东县砂石镇中心幼儿园</t>
  </si>
  <si>
    <t>邵东县廉桥镇丛光小学</t>
  </si>
  <si>
    <t>邵东县廉桥镇第二初级中学</t>
  </si>
  <si>
    <t>邵东市廉桥镇第二初级中学</t>
  </si>
  <si>
    <t>邵东县廉桥镇第二完全小学</t>
  </si>
  <si>
    <t>邵东县廉桥镇第一初级中学</t>
  </si>
  <si>
    <t>邵东县廉桥镇第一完全小学</t>
  </si>
  <si>
    <t>邵东县廉桥镇光陂中学</t>
  </si>
  <si>
    <t>邵东县廉桥镇界田教学点</t>
  </si>
  <si>
    <t>邵东县廉桥镇炉前学校</t>
  </si>
  <si>
    <t>邵东县廉桥镇双义教学点</t>
  </si>
  <si>
    <t>邵东县廉桥镇水口教学点</t>
  </si>
  <si>
    <t>邵东县廉桥镇天台学校</t>
  </si>
  <si>
    <t>邵东县廉桥镇五爱教学点</t>
  </si>
  <si>
    <t>邵东县廉桥镇新廉小学</t>
  </si>
  <si>
    <t>邵东县廉桥镇新坪小学</t>
  </si>
  <si>
    <t>邵东县廉桥镇徐家完全小学</t>
  </si>
  <si>
    <t>邵东县廉桥镇中心学校</t>
  </si>
  <si>
    <t>邵东县廉桥镇中心幼儿园</t>
  </si>
  <si>
    <t>邵东县流泽镇大塘小学</t>
  </si>
  <si>
    <t>邵东县流泽镇稽古小学</t>
  </si>
  <si>
    <t>邵东县流泽镇集义小学</t>
  </si>
  <si>
    <t>邵东县流泽镇斤冲小学</t>
  </si>
  <si>
    <t>邵东县流泽镇流泽初级中学</t>
  </si>
  <si>
    <t>邵东县流泽镇中心小学</t>
  </si>
  <si>
    <t>邵东县流泽镇龙陂初级中学</t>
  </si>
  <si>
    <t>邵东县流泽镇龙陂小学</t>
  </si>
  <si>
    <t>邵东县流泽镇龙陂幼儿园</t>
  </si>
  <si>
    <t>邵东县流泽镇泉溪小学</t>
  </si>
  <si>
    <t>邵东县流泽镇人家坪小学</t>
  </si>
  <si>
    <t>邵东县流泽镇仁泉小学</t>
  </si>
  <si>
    <t>邵东县流泽镇中心学校</t>
  </si>
  <si>
    <t>邵东县界岭乡中心学校</t>
  </si>
  <si>
    <t>邵东县界岭乡中心幼儿园</t>
  </si>
  <si>
    <t>邵东县界岭乡爱窑学校</t>
  </si>
  <si>
    <t>邵东县界岭乡大丰学校</t>
  </si>
  <si>
    <t>邵东县界岭乡当家学校</t>
  </si>
  <si>
    <t>邵东县界岭乡峰山学校</t>
  </si>
  <si>
    <t>邵东县界岭乡虎泉学校</t>
  </si>
  <si>
    <t>邵东县界岭乡界岭初级中学</t>
  </si>
  <si>
    <t>邵东县界岭乡南冲学校</t>
  </si>
  <si>
    <t>邵东县界岭乡长塘学校</t>
  </si>
  <si>
    <t>邵东县界岭乡中心小学</t>
  </si>
  <si>
    <t>邵东县斫曹乡和平学校</t>
  </si>
  <si>
    <t>邵东县斫曹乡联合学校</t>
  </si>
  <si>
    <t>邵东县斫曹乡群利学校</t>
  </si>
  <si>
    <t>邵东县斫曹乡湘滋友好学校</t>
  </si>
  <si>
    <t>邵东县斫曹乡岩泉学校</t>
  </si>
  <si>
    <t>邵东县斫曹乡长流学校</t>
  </si>
  <si>
    <t>邵东县斫曹乡中心小学</t>
  </si>
  <si>
    <t>邵东县斫曹乡中心学校</t>
  </si>
  <si>
    <t>邵东县斫曹乡斫曹学校</t>
  </si>
  <si>
    <t>邵东县斫曹中学</t>
  </si>
  <si>
    <t>邵东县特殊学校</t>
  </si>
  <si>
    <t>其他特教学校</t>
  </si>
  <si>
    <t>湖南经纬实验学校</t>
  </si>
  <si>
    <t>十二年一贯制学校</t>
  </si>
  <si>
    <t>民办学校</t>
  </si>
  <si>
    <t>民办教育（支付点）</t>
  </si>
  <si>
    <t>邵东创新学校</t>
  </si>
  <si>
    <t>完全中学</t>
  </si>
  <si>
    <t>2022年落实“双减”政策市本级财政负担资金安排表</t>
  </si>
  <si>
    <r>
      <rPr>
        <b/>
        <sz val="11"/>
        <color theme="1"/>
        <rFont val="宋体"/>
        <charset val="134"/>
        <scheme val="minor"/>
      </rPr>
      <t>乡镇</t>
    </r>
    <r>
      <rPr>
        <sz val="11"/>
        <color theme="1"/>
        <rFont val="宋体"/>
        <charset val="134"/>
        <scheme val="minor"/>
      </rPr>
      <t xml:space="preserve">
    </t>
    </r>
    <r>
      <rPr>
        <b/>
        <sz val="11"/>
        <color theme="1"/>
        <rFont val="宋体"/>
        <charset val="134"/>
        <scheme val="minor"/>
      </rPr>
      <t>支付点名称</t>
    </r>
    <r>
      <rPr>
        <sz val="11"/>
        <color theme="1"/>
        <rFont val="宋体"/>
        <charset val="134"/>
        <scheme val="minor"/>
      </rPr>
      <t xml:space="preserve">
          学校名称</t>
    </r>
  </si>
  <si>
    <t>2021年
学生数</t>
  </si>
  <si>
    <t>2021年
班级数</t>
  </si>
  <si>
    <t>2021年
教师数</t>
  </si>
  <si>
    <t>上学期
安排经费</t>
  </si>
  <si>
    <t>2022年
学生数</t>
  </si>
  <si>
    <t>2022年
班级数</t>
  </si>
  <si>
    <t>2022年
教师数</t>
  </si>
  <si>
    <t>下学期
安排经费</t>
  </si>
  <si>
    <t>合计</t>
  </si>
  <si>
    <t>值</t>
  </si>
  <si>
    <t>行标签</t>
  </si>
  <si>
    <t>求和项:2021学生数</t>
  </si>
  <si>
    <t>求和项:2021班级数</t>
  </si>
  <si>
    <t>求和项:2021教师数</t>
  </si>
  <si>
    <t>求和项:上学期</t>
  </si>
  <si>
    <t>求和项:2022学生数</t>
  </si>
  <si>
    <t>求和项:2022班级数</t>
  </si>
  <si>
    <t>求和项:2022教师数</t>
  </si>
  <si>
    <t>求和项:下学期</t>
  </si>
  <si>
    <t>求和项:合计</t>
  </si>
  <si>
    <t>总计</t>
  </si>
  <si>
    <t>学校名称(合并）</t>
  </si>
  <si>
    <t>备注说明</t>
  </si>
  <si>
    <t>教学点撤并情况</t>
  </si>
  <si>
    <t>2022学生数</t>
  </si>
  <si>
    <t>2022班级数</t>
  </si>
  <si>
    <t>2022教师数</t>
  </si>
  <si>
    <t>2021学生数</t>
  </si>
  <si>
    <t>2021班级数</t>
  </si>
  <si>
    <t>2021教师数</t>
  </si>
  <si>
    <t>报表学生数</t>
  </si>
  <si>
    <t>小学
班级数</t>
  </si>
  <si>
    <t>小学专任
教师数</t>
  </si>
  <si>
    <t>学校类别</t>
  </si>
  <si>
    <t>初中
班级数</t>
  </si>
  <si>
    <t>初中专任
教师数</t>
  </si>
  <si>
    <t>报表
班级数</t>
  </si>
  <si>
    <t>报表
专任教师</t>
  </si>
  <si>
    <t>10人以下安排</t>
  </si>
  <si>
    <t>上学期
拟安排</t>
  </si>
  <si>
    <t>总平均数</t>
  </si>
  <si>
    <t>下学期
拟安排</t>
  </si>
  <si>
    <t>奖励</t>
  </si>
  <si>
    <t>服务学生数</t>
  </si>
  <si>
    <t>教师数</t>
  </si>
  <si>
    <t>总收入
（元）</t>
  </si>
  <si>
    <t>补贴发放
（元）</t>
  </si>
  <si>
    <t>其他支出
（元）</t>
  </si>
  <si>
    <t>退费
（元）</t>
  </si>
  <si>
    <t>人均补贴</t>
  </si>
  <si>
    <t>服务学生数1</t>
  </si>
  <si>
    <t>教师数1</t>
  </si>
  <si>
    <t>总收入1
（元）</t>
  </si>
  <si>
    <t>补贴发放1
（元）</t>
  </si>
  <si>
    <t>其他支出1
（元）</t>
  </si>
  <si>
    <t>退费1
（元）</t>
  </si>
  <si>
    <t>服务学生数2</t>
  </si>
  <si>
    <t>教师数2</t>
  </si>
  <si>
    <t>总收入2
（元）</t>
  </si>
  <si>
    <t>补贴发放2
（元）</t>
  </si>
  <si>
    <t>其他支出2
（元）</t>
  </si>
  <si>
    <t>退费2
（元）</t>
  </si>
  <si>
    <t>学生数3</t>
  </si>
  <si>
    <t>服务学生数3</t>
  </si>
  <si>
    <t>教师数3</t>
  </si>
  <si>
    <t>总收入3
（元）</t>
  </si>
  <si>
    <t>补贴发放3
（元）</t>
  </si>
  <si>
    <t>其他支出3
（元）</t>
  </si>
  <si>
    <t>退费3
（元）</t>
  </si>
  <si>
    <t>学生数4</t>
  </si>
  <si>
    <t>服务学生数4</t>
  </si>
  <si>
    <t>教师数4</t>
  </si>
  <si>
    <t>总收入4
（元）</t>
  </si>
  <si>
    <t>补贴发放4
（元）</t>
  </si>
  <si>
    <t>其他支出4
（元）</t>
  </si>
  <si>
    <t>退费4
（元）</t>
  </si>
  <si>
    <t>学生数5</t>
  </si>
  <si>
    <t>服务学生数5</t>
  </si>
  <si>
    <t>教师数5</t>
  </si>
  <si>
    <t>总收入5
（元）</t>
  </si>
  <si>
    <t>补贴发放5
（元）</t>
  </si>
  <si>
    <t>其他支出5
（元）</t>
  </si>
  <si>
    <t>退费5
（元）</t>
  </si>
  <si>
    <t>学生数6</t>
  </si>
  <si>
    <t>服务学生数6</t>
  </si>
  <si>
    <t>教师数6</t>
  </si>
  <si>
    <t>总收入6
（元）</t>
  </si>
  <si>
    <t>补贴发放6
（元）</t>
  </si>
  <si>
    <t>其他支出6
（元）</t>
  </si>
  <si>
    <t>退费6
（元）</t>
  </si>
  <si>
    <t>学生数7</t>
  </si>
  <si>
    <t>服务学生数7</t>
  </si>
  <si>
    <t>教师数7</t>
  </si>
  <si>
    <t>总收入7
（元）</t>
  </si>
  <si>
    <t>补贴发放7
（元）</t>
  </si>
  <si>
    <t>其他支出7
（元）</t>
  </si>
  <si>
    <t>退费7
（元）</t>
  </si>
  <si>
    <t>学生数8</t>
  </si>
  <si>
    <t>服务学生数8</t>
  </si>
  <si>
    <t>教师数8</t>
  </si>
  <si>
    <t>总收入8
（元）</t>
  </si>
  <si>
    <t>补贴发放8
（元）</t>
  </si>
  <si>
    <t>其他支出8
（元）</t>
  </si>
  <si>
    <t>退费8
（元）</t>
  </si>
  <si>
    <t>学生数9</t>
  </si>
  <si>
    <t>服务学生数9</t>
  </si>
  <si>
    <t>教师数9</t>
  </si>
  <si>
    <t>总收入9
（元）</t>
  </si>
  <si>
    <t>补贴发放9
（元）</t>
  </si>
  <si>
    <t>其他支出9
（元）</t>
  </si>
  <si>
    <t>退费9
（元）</t>
  </si>
  <si>
    <t>含新元4400元</t>
  </si>
  <si>
    <t>合并到云麓小学</t>
  </si>
  <si>
    <t>合并到黄陂桥小学</t>
  </si>
  <si>
    <t>合并到枫安小学</t>
  </si>
  <si>
    <t>含红旗19600元、利农8800元</t>
  </si>
  <si>
    <t>合并到高家学校</t>
  </si>
  <si>
    <t>合并到枫树小学</t>
  </si>
  <si>
    <t>合并到堆头小学</t>
  </si>
  <si>
    <t xml:space="preserve">合并到高桥小学 </t>
  </si>
  <si>
    <t>合并到亭子观小学</t>
  </si>
  <si>
    <t>合并到九龙中心小学</t>
  </si>
  <si>
    <t>含向阳6600元</t>
  </si>
  <si>
    <t>合并到槎江学校</t>
  </si>
  <si>
    <t>合并到天台山小学</t>
  </si>
  <si>
    <t>向阳2600元</t>
  </si>
  <si>
    <t>合并到云山小学</t>
  </si>
  <si>
    <t xml:space="preserve">合并到合龙小学 </t>
  </si>
  <si>
    <t>含工农4700元</t>
  </si>
  <si>
    <t>合并到茶市小学</t>
  </si>
  <si>
    <t>合并到三尚小学</t>
  </si>
  <si>
    <t>含封江4400元硖江12200元</t>
  </si>
  <si>
    <t>合并到光洪学校</t>
  </si>
  <si>
    <t>含马安6800元、迎丰5000元</t>
  </si>
  <si>
    <t>合并到双凤中心小学</t>
  </si>
  <si>
    <t>含水井6800元</t>
  </si>
  <si>
    <t xml:space="preserve">合并到曹家小学 </t>
  </si>
  <si>
    <t>含仙鹅4800元</t>
  </si>
  <si>
    <t xml:space="preserve">合并到桥边小学 </t>
  </si>
  <si>
    <t>合并到高塘（2022年下）</t>
  </si>
  <si>
    <t xml:space="preserve">合并到龙丰小学 </t>
  </si>
  <si>
    <t>含中心初中6000元</t>
  </si>
  <si>
    <t>合并到水东江中学</t>
  </si>
  <si>
    <t xml:space="preserve">合并到报公铺小学 </t>
  </si>
  <si>
    <t>含长冲6600元</t>
  </si>
  <si>
    <t>合并到官桥小学</t>
  </si>
  <si>
    <t>含留里12600元</t>
  </si>
  <si>
    <t>合并到魏家桥中心小学</t>
  </si>
  <si>
    <t>合并到仙槎桥中心小学</t>
  </si>
  <si>
    <t>含骑龙6600元</t>
  </si>
  <si>
    <t>-</t>
  </si>
  <si>
    <t>合并到杨桥中心小学</t>
  </si>
  <si>
    <t>含中山2200元</t>
  </si>
  <si>
    <t xml:space="preserve">合并到野鸡坪中心小学 </t>
  </si>
  <si>
    <t>联合5000元</t>
  </si>
  <si>
    <t>含群利5000元、岩泉4200元</t>
  </si>
  <si>
    <t>合并到和平小学</t>
  </si>
  <si>
    <t xml:space="preserve">合并到和平小学 </t>
  </si>
  <si>
    <t xml:space="preserve">合并到斫曹小学 </t>
  </si>
  <si>
    <t>元</t>
  </si>
  <si>
    <t>附件：</t>
  </si>
  <si>
    <t>上学期
安排经费（元）</t>
  </si>
  <si>
    <t>下学期
安排经费（元）</t>
  </si>
  <si>
    <t>合计安排金额（元）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</si>
</sst>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3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2" xfId="0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vertical="center" wrapText="1"/>
    </xf>
    <xf numFmtId="0" fontId="0" fillId="0" borderId="4" xfId="0" applyNumberFormat="1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3" fillId="0" borderId="0" xfId="54">
      <alignment vertical="center"/>
    </xf>
    <xf numFmtId="49" fontId="3" fillId="0" borderId="0" xfId="54" applyNumberFormat="1">
      <alignment vertical="center"/>
    </xf>
    <xf numFmtId="0" fontId="3" fillId="0" borderId="0" xfId="54" applyNumberFormat="1">
      <alignment vertical="center"/>
    </xf>
    <xf numFmtId="0" fontId="3" fillId="0" borderId="0" xfId="54" applyFont="1">
      <alignment vertical="center"/>
    </xf>
    <xf numFmtId="0" fontId="0" fillId="0" borderId="1" xfId="52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</cellStyles>
  <dxfs count="149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sz val="9"/>
      </font>
    </dxf>
    <dxf>
      <font>
        <sz val="8"/>
      </font>
    </dxf>
    <dxf>
      <font>
        <sz val="8"/>
      </font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9"/>
      </font>
    </dxf>
    <dxf>
      <font>
        <sz val="1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edVersion="3" minRefreshableVersion="3" refreshedDate="44887.4296761574" refreshedBy="Administrator" recordCount="295">
  <cacheSource type="worksheet">
    <worksheetSource ref="A1:CT1048576" sheet="明细表"/>
  </cacheSource>
  <cacheFields count="98">
    <cacheField name="乡镇" numFmtId="0">
      <sharedItems containsBlank="1" count="26">
        <s v="堡面前"/>
        <s v="大禾塘"/>
        <s v="黑田铺"/>
        <s v="火厂坪"/>
        <s v="简家陇"/>
        <s v="界岭"/>
        <s v="九龙"/>
        <s v="廉桥"/>
        <s v="两市塘"/>
        <s v="灵官殿"/>
        <s v="流光岭"/>
        <s v="流泽"/>
        <s v="牛马司"/>
        <s v="砂石"/>
        <s v="佘田桥"/>
        <s v="双凤"/>
        <s v="水东江"/>
        <s v="宋家塘"/>
        <s v="团山"/>
        <s v="魏家桥"/>
        <s v="仙槎桥"/>
        <s v="杨桥"/>
        <s v="野鸡坪"/>
        <s v="周官桥"/>
        <s v="斫曹"/>
        <m/>
      </sharedItems>
    </cacheField>
    <cacheField name="机构代码" numFmtId="0"/>
    <cacheField name="学校名称" numFmtId="0">
      <sharedItems containsBlank="1" count="293">
        <s v="邵东市堡面前乡云麓小学"/>
        <s v="邵东市堡面前乡中心小学"/>
        <s v="邵东市堡面前乡雷湾小学"/>
        <s v="邵东市堡面前乡新元教学点"/>
        <s v="邵东市堡面前乡八一教学点"/>
        <s v="邵东市堡面前乡台洲教学点"/>
        <s v="邵东市堡面前乡初级中学"/>
        <s v="邵东市大禾塘街道杉树坪教学点"/>
        <s v="邵东市昭阳小学"/>
        <s v="邵东市城区第三完全小学"/>
        <s v="邵东市城区第五完全小学"/>
        <s v="邵东市大禾塘街道红旗小学"/>
        <s v="邵东市大禾塘街道利农教学点"/>
        <s v="邵东市大禾塘街道枫安小学"/>
        <s v="邵东市大禾塘街道梅岭小学"/>
        <s v="邵东市大禾塘街道里安小学"/>
        <s v="邵东市大禾塘街道黄陂桥小学"/>
        <s v="邵东市大禾塘街道江边小学"/>
        <s v="邵东市大禾塘街道泉塘小学"/>
        <s v="邵东市大禾塘街道小龙小学"/>
        <s v="邵东市大禾塘街道学道坪教学点"/>
        <s v="邵东市昭阳初级中学"/>
        <s v="邵东市城区第四初级中学"/>
        <s v="邵东市大禾塘街道黄陂桥初级中学"/>
        <s v="邵东市黑田铺镇坝上小学"/>
        <s v="邵东市黑田铺镇茶天希望小学"/>
        <s v="邵东市黑田铺镇茶园教学点"/>
        <s v="邵东市黑田铺镇乘梧教学点"/>
        <s v="邵东市黑田铺镇大塘小学"/>
        <s v="邵东市黑田铺镇方元教学点"/>
        <s v="邵东市黑田铺镇古塘教学点"/>
        <s v="邵东市黑田铺镇光明小学"/>
        <s v="邵东市黑田铺镇合兴小学"/>
        <s v="邵东市黑田铺镇黄桥教学点"/>
        <s v="邵东市黑田铺镇金玉亭小学"/>
        <s v="邵东市黑田铺镇龙元小学"/>
        <s v="邵东市黑田铺镇双江教学点"/>
        <s v="邵东市黑田铺镇双泉明德小学"/>
        <s v="邵东市黑田铺镇新塘小学"/>
        <s v="邵东市黑田铺镇兴隆教学点"/>
        <s v="邵东市黑田铺镇玉京教学点"/>
        <s v="邵东市黑田铺镇育才小学"/>
        <s v="邵东市黑田铺镇圳玄小学"/>
        <s v="邵东市黑田铺镇资东书院"/>
        <s v="邵东市黑田铺镇初级中学"/>
        <s v="邵东市黑田铺镇双泉初级中学"/>
        <s v="邵东市黑田铺镇高家学校"/>
        <s v="邵东市火厂坪镇第一完全小学"/>
        <s v="邵东市火厂坪镇枫树小学"/>
        <s v="邵东市火厂坪镇第二完全小学"/>
        <s v="邵东市火厂坪镇阳畅小学"/>
        <s v="邵东市火厂坪镇八一小学"/>
        <s v="邵东市火厂坪镇朱子山小学"/>
        <s v="邵东市火厂坪镇瓦塘小学"/>
        <s v="邵东市火厂坪镇丰裕小学"/>
        <s v="邵东市火厂坪镇龙泉小学"/>
        <s v="邵东市火厂坪镇小寺小学"/>
        <s v="邵东市火厂坪镇团结教学点"/>
        <s v="邵东市火厂坪镇火厂坪学校"/>
        <s v="邵东市火厂坪镇龙公桥学校"/>
        <s v="邵东市火厂坪镇棠下桥希望学校"/>
        <s v="邵东市皇帝岭林场双河小学"/>
        <s v="邵东市简家陇镇岸家铺小学"/>
        <s v="邵东市简家陇镇旱冲教学点"/>
        <s v="邵东市简家陇镇羊家冲教学点"/>
        <s v="邵东市简家陇镇堆头小学"/>
        <s v="邵东市简家陇镇愚公小学"/>
        <s v="邵东市简家陇镇高桥小学"/>
        <s v="邵东市简家陇镇三都小学"/>
        <s v="邵东市简家陇镇中心小学"/>
        <s v="邵东市简家陇镇亭子观教学点"/>
        <s v="邵东市简家陇镇双板桥小学"/>
        <s v="邵东市简家陇镇初级中学"/>
        <s v="邵东市简家陇镇皇帝岭初级中学"/>
        <s v="邵东市界岭镇长塘小学"/>
        <s v="邵东市界岭镇爱窑小学"/>
        <s v="邵东市界岭镇峰山小学"/>
        <s v="邵东市界岭镇大丰小学"/>
        <s v="邵东市界岭镇虎泉小学"/>
        <s v="邵东市界岭镇当家小学"/>
        <s v="邵东市界岭镇南冲小学"/>
        <s v="邵东市界岭镇中心小学"/>
        <s v="邵东市界岭镇初级中学"/>
        <s v="邵东市九龙镇爱民小学"/>
        <s v="邵东市九龙岭镇高桥教学点"/>
        <s v="邵东市九龙岭镇观乔小学"/>
        <s v="邵东市九龙岭镇回龙小学"/>
        <s v="邵东市九龙岭镇向阳教学点"/>
        <s v="邵东市九龙岭镇绿汀小学"/>
        <s v="邵东市九龙岭镇郑家小学"/>
        <s v="邵东市九龙岭镇中心小学"/>
        <s v="邵东市九龙岭槎江教学点"/>
        <s v="邵东市九龙岭镇槎江学校"/>
        <s v="邵东市九龙岭镇九龙中学"/>
        <s v="邵东市九龙岭镇民族学校"/>
        <s v="邵东市廉桥镇五爱教学点"/>
        <s v="邵东市廉桥镇水口教学点"/>
        <s v="邵东市廉桥镇第二完全小学"/>
        <s v="邵东市廉桥镇天台山小学"/>
        <s v="邵东市廉桥镇新廉小学"/>
        <s v="邵东市廉桥镇新坪小学"/>
        <s v="邵东市廉桥镇徐家铺小学"/>
        <s v="邵东市廉桥镇第一完全小学"/>
        <s v="邵东市廉桥镇炉前学校"/>
        <s v="邵东市廉桥镇初级中学"/>
        <s v="邵东市廉桥镇白马学校"/>
        <s v="邵东市廉桥镇光陂学校"/>
        <s v="邵东市两市塘街道城南小学"/>
        <s v="邵东市城区第一完全小学"/>
        <s v="邵东市两市塘街道高田小学"/>
        <s v="邵东市两市塘街道联云小学"/>
        <s v="邵东市两市塘街道云山小学"/>
        <s v="邵东市城区第一初级中学"/>
        <s v="邵东市两市塘街道向阳教学点"/>
        <s v="邵东市灵官殿镇果元寺小学"/>
        <s v="邵东市灵官殿镇白鹿小学"/>
        <s v="邵东市灵官殿镇诚孚小学"/>
        <s v="邵东市灵官殿镇合龙小学"/>
        <s v="邵东市灵官殿镇仁前小学"/>
        <s v="邵东市灵官殿镇三合小学"/>
        <s v="邵东市灵官殿镇双永小学"/>
        <s v="邵东市灵官殿镇小水教学点"/>
        <s v="邵东市灵官殿镇永田小学"/>
        <s v="邵东市灵官殿镇育才小学"/>
        <s v="邵东市灵官殿镇耳石岭小学"/>
        <s v="邵东市灵官殿镇三云小学"/>
        <s v="邵东市灵官殿镇棠荫教学点"/>
        <s v="邵东市灵官殿镇第二完全小学"/>
        <s v="邵东市灵官殿镇思远教学点"/>
        <s v="邵东市灵官殿镇公田小学"/>
        <s v="邵东市灵官殿镇界岭小学"/>
        <s v="邵东市灵官殿镇双箭楼教学点"/>
        <s v="邵东市灵官殿镇安源教学点"/>
        <s v="邵东市灵官殿镇佳木小学"/>
        <s v="邵东市灵官殿镇第一完全小学"/>
        <s v="邵东市灵官殿镇茶子山初级中学"/>
        <s v="邵东市灵官殿镇灵官殿初级中学"/>
        <s v="邵东市灵官殿镇毛荷殿初级中学"/>
        <s v="邵东市灵官殿镇芙蓉学校"/>
        <s v="邵东市流光岭镇中心小学"/>
        <s v="邵东市流光岭镇槐子山小学"/>
        <s v="邵东市流光岭镇茶市小学"/>
        <s v="邵东市流光岭镇工农教学点"/>
        <s v="邵东市流光岭镇初级中学"/>
        <s v="邵东市流泽镇中心小学"/>
        <s v="邵东市流泽镇仁泉小学"/>
        <s v="邵东市流泽镇人家坪小学"/>
        <s v="邵东市流泽镇泉溪小学"/>
        <s v="邵东市流泽镇斤冲小学"/>
        <s v="邵东市流泽镇龙陂小学"/>
        <s v="邵东市流泽镇稽古书院"/>
        <s v="邵东市流泽镇大塘小学"/>
        <s v="邵东市流泽镇初级中学"/>
        <s v="邵东市流泽镇龙陂初级中学"/>
        <s v="邵东市牛马司镇第一完全小学"/>
        <s v="邵东市牛马司镇封江小学"/>
        <s v="邵东市牛马司镇硖江小学"/>
        <s v="邵东市牛马司镇牛马司小学"/>
        <s v="邵东市牛马司镇合兴小学"/>
        <s v="邵东市牛马司镇鸭婆田教学点"/>
        <s v="邵东市牛马司镇高岭小学"/>
        <s v="邵东市牛马司镇洪桥小学"/>
        <s v="邵东市牛马司镇上石小学"/>
        <s v="邵东市牛马司镇西洋江小学"/>
        <s v="邵东市牛马司镇第二完全小学"/>
        <s v="邵东市牛马司镇水井头学校"/>
        <s v="邵东市牛马司镇高岭中学"/>
        <s v="邵东市牛马司镇三尚学校"/>
        <s v="邵东市牛马司镇范家山初级中学"/>
        <s v="邵东市砂石镇农兴小学"/>
        <s v="邵东市砂石镇群力小学"/>
        <s v="邵东市砂石镇王木小学"/>
        <s v="邵东市砂石镇跃新小学"/>
        <s v="邵东市砂石镇中心小学"/>
        <s v="邵东市砂石镇真人岭学校"/>
        <s v="邵东市砂石镇初级中学"/>
        <s v="邵东市佘田桥镇盘塘小学"/>
        <s v="邵东市佘田桥镇羊岭教学点"/>
        <s v="邵东市佘田桥镇实验小学"/>
        <s v="邵东市佘田桥镇第二完全小学"/>
        <s v="邵东市佘田桥镇荷公殿小学"/>
        <s v="邵东市佘田桥镇龙塘小学"/>
        <s v="邵东市佘田桥镇初级中学"/>
        <s v="邵东市佘田桥镇光洪学校"/>
        <s v="邵东市双凤乡中心小学"/>
        <s v="邵东市双凤乡永久小学"/>
        <s v="邵东市双凤乡古奇小学"/>
        <s v="邵东市双凤乡马安教学点"/>
        <s v="邵东市双凤乡迎丰教学点"/>
        <s v="邵东市双凤乡曹家小学"/>
        <s v="邵东市双凤乡水井教学点"/>
        <s v="邵东市双凤乡幸福教学点"/>
        <s v="邵东市双凤乡初级中学"/>
        <s v="邵东市水东江镇澄江小学"/>
        <s v="邵东市水东江镇高塘教学点"/>
        <s v="邵东市水东江镇敬爱小学"/>
        <s v="邵东市水东江镇龙丰小学"/>
        <s v="邵东市水东江镇孟公教学点"/>
        <s v="邵东市水东江镇桥边小学"/>
        <s v="邵东市水东江镇文祝教学点"/>
        <s v="邵东市水东江镇仙鹅教学点"/>
        <s v="邵东市水东江镇新华教学点"/>
        <s v="邵东市水东江镇芽江小学"/>
        <s v="邵东市水东江镇中心小学"/>
        <s v="邵东市水东江镇长冲教学点"/>
        <s v="邵东市水东江镇初级中学"/>
        <s v="邵东市水东江镇汪塘初级中学"/>
        <s v="邵东市水东江镇中心初级中学"/>
        <s v="邵东市城区第六完全小学"/>
        <s v="邵东市城区第二完全小学"/>
        <s v="邵东市城区第四完全小学"/>
        <s v="邵东市宋家塘街道关协学校"/>
        <s v="邵东市宋家塘街道宋家塘小学"/>
        <s v="邵东市宋家塘街道杏园小学"/>
        <s v="邵东市宋家塘街道湖塘小学"/>
        <s v="邵东市宋家塘街道刘桥小学"/>
        <s v="邵东市宋家塘街道檀山小学"/>
        <s v="邵东市城区第五初级中学"/>
        <s v="邵东市第一实验学校"/>
        <s v="邵东市城区第二初级中学"/>
        <s v="邵东市宋家塘街道檀山铺初级中学"/>
        <s v="邵东市城区第三初级中学"/>
        <s v="邵东市团山镇团山中心小学"/>
        <s v="邵东市团山镇双江小学"/>
        <s v="邵东市团山镇黄土铺小学"/>
        <s v="邵东市团山镇崇山小学"/>
        <s v="邵东市团山镇万重小学"/>
        <s v="邵东市团山镇中平小学"/>
        <s v="邵东市团山镇帐上小学"/>
        <s v="邵东市团山镇白玉小学"/>
        <s v="邵东市团山镇香花小学"/>
        <s v="邵东市团山镇红旗小学"/>
        <s v="邵东市团山镇实辉小学"/>
        <s v="邵东市团山镇白竺小学"/>
        <s v="邵东市团山镇团山初级中学"/>
        <s v="邵东市团山镇崇山初级中学"/>
        <s v="邵东市团山镇双江初级中学"/>
        <s v="邵东市魏家桥镇留里教学点"/>
        <s v="邵东市魏家桥镇中心小学"/>
        <s v="邵东市魏家桥镇官桥铺小学"/>
        <s v="邵东市魏家桥镇长冲小学"/>
        <s v="邵东市魏家桥镇霞光小学"/>
        <s v="邵东市魏家桥镇报公铺小学"/>
        <s v="邵东市魏家桥镇侯家教学点"/>
        <s v="邵东市魏家桥镇官桥铺初级中学"/>
        <s v="邵东市魏家桥镇初级中学"/>
        <s v="邵东市仙槎桥镇金盆山小学"/>
        <s v="邵东市仙槎桥镇灵太教学点"/>
        <s v="邵东市仙槎桥镇马元小学"/>
        <s v="邵东市仙槎桥镇骑龙教学点"/>
        <s v="邵东市仙槎桥镇青山小学"/>
        <s v="邵东市仙槎桥镇第一完全小学"/>
        <s v="邵东市仙槎桥镇第二完全小学"/>
        <s v="邵东市仙槎桥镇灵山学校"/>
        <s v="邵东市仙槎桥镇初级中学"/>
        <s v="邵东市杨桥镇中心小学"/>
        <s v="邵东市杨桥镇清水小学"/>
        <s v="邵东市杨桥镇红盾希望小学"/>
        <s v="邵东市杨桥镇枫树教学点"/>
        <s v="邵东市杨桥镇旸中教学点"/>
        <s v="邵东市杨桥镇杨柳教学点"/>
        <s v="邵东市杨桥镇梅子教学点"/>
        <s v="邵东市杨桥镇大塘教学点"/>
        <s v="邵东市杨桥镇石子塘学校"/>
        <s v="邵东市杨桥镇杨塘书院"/>
        <s v="邵东市野鸡坪镇中心小学"/>
        <s v="邵东市野鸡坪镇高楼小学"/>
        <s v="邵东市野鸡坪镇中山教学点"/>
        <s v="邵东市野鸡坪镇水口小学"/>
        <s v="邵东市野鸡坪镇石营小学"/>
        <s v="邵东市野鸡坪镇仁风小学"/>
        <s v="邵东市野鸡坪镇井田初级中学"/>
        <s v="邵东市野鸡坪镇高楼初级中学"/>
        <s v="邵东市野鸡坪镇欣佳学校"/>
        <s v="邵东市周官桥乡肖家冲教学点"/>
        <s v="邵东市周官桥乡东市小学"/>
        <s v="邵东市周官桥乡三胜小学"/>
        <s v="邵东市周官桥乡洲下桥小学"/>
        <s v="邵东市周官桥乡桥口小学"/>
        <s v="邵东市周官桥乡息安教学点"/>
        <s v="邵东市周官桥乡中心小学"/>
        <s v="邵东市周官桥乡初级中学"/>
        <s v="邵东市周官桥乡黄渡学校"/>
        <s v="邵东市斫曹乡中心小学"/>
        <s v="邵东市斫曹乡斫曹小学"/>
        <s v="邵东市斫曹乡长流小学"/>
        <s v="邵东市斫曹乡和平小学"/>
        <s v="邵东市斫曹乡湘滋友好学校"/>
        <s v="邵东市斫曹乡群利教学点"/>
        <s v="邵东市斫曹乡岩泉教学点"/>
        <s v="邵东市斫曹乡联合教学点"/>
        <s v="邵东市斫曹乡初级中学"/>
        <m/>
      </sharedItems>
    </cacheField>
    <cacheField name="学校名称(合并）" numFmtId="0">
      <sharedItems containsBlank="1" count="263">
        <s v="邵东市堡面前乡云麓小学"/>
        <s v="邵东市堡面前乡中心小学"/>
        <s v="邵东市堡面前乡雷湾小学"/>
        <s v="邵东市堡面前乡八一教学点"/>
        <s v="邵东市堡面前乡台洲教学点"/>
        <s v="邵东市堡面前乡初级中学"/>
        <s v="邵东市大禾塘街道杉树坪教学点"/>
        <s v="邵东市昭阳小学"/>
        <s v="邵东市城区第三完全小学"/>
        <s v="邵东市城区第五完全小学"/>
        <s v="邵东市大禾塘街道枫安小学"/>
        <s v="邵东市大禾塘街道梅岭小学"/>
        <s v="邵东市大禾塘街道里安小学"/>
        <s v="邵东市大禾塘街道黄陂桥小学"/>
        <s v="邵东市大禾塘街道江边小学"/>
        <s v="邵东市大禾塘街道泉塘小学"/>
        <s v="邵东市大禾塘街道小龙小学"/>
        <s v="邵东市昭阳初级中学"/>
        <s v="邵东市城区第四初级中学"/>
        <s v="邵东市大禾塘街道黄陂桥初级中学"/>
        <s v="邵东市黑田铺镇坝上小学"/>
        <s v="邵东市黑田铺镇茶天希望小学"/>
        <s v="邵东市黑田铺镇茶园教学点"/>
        <s v="邵东市黑田铺镇乘梧教学点"/>
        <s v="邵东市黑田铺镇大塘小学"/>
        <s v="邵东市黑田铺镇方元教学点"/>
        <s v="邵东市黑田铺镇高家学校"/>
        <s v="邵东市黑田铺镇光明小学"/>
        <s v="邵东市黑田铺镇合兴小学"/>
        <s v="邵东市黑田铺镇黄桥教学点"/>
        <s v="邵东市黑田铺镇金玉亭小学"/>
        <s v="邵东市黑田铺镇龙元小学"/>
        <s v="邵东市黑田铺镇双江教学点"/>
        <s v="邵东市黑田铺镇双泉明德小学"/>
        <s v="邵东市黑田铺镇新塘小学"/>
        <s v="邵东市黑田铺镇兴隆教学点"/>
        <s v="邵东市黑田铺镇玉京教学点"/>
        <s v="邵东市黑田铺镇育才小学"/>
        <s v="邵东市黑田铺镇圳玄小学"/>
        <s v="邵东市黑田铺镇资东书院"/>
        <s v="邵东市黑田铺镇初级中学"/>
        <s v="邵东市黑田铺镇双泉初级中学"/>
        <s v="邵东市火厂坪镇第一完全小学"/>
        <s v="邵东市火厂坪镇枫树小学"/>
        <s v="邵东市火厂坪镇第二完全小学"/>
        <s v="邵东市火厂坪镇八一小学"/>
        <s v="邵东市火厂坪镇朱子山小学"/>
        <s v="邵东市火厂坪镇瓦塘小学"/>
        <s v="邵东市火厂坪镇丰裕小学"/>
        <s v="邵东市火厂坪镇龙泉小学"/>
        <s v="邵东市火厂坪镇小寺小学"/>
        <s v="邵东市火厂坪镇团结教学点"/>
        <s v="邵东市火厂坪镇火厂坪学校"/>
        <s v="邵东市火厂坪镇龙公桥学校"/>
        <s v="邵东市火厂坪镇棠下桥希望学校"/>
        <s v="邵东市简家陇镇堆头小学"/>
        <s v="邵东市简家陇镇岸家铺小学"/>
        <s v="邵东市简家陇镇高桥小学"/>
        <s v="邵东市简家陇镇羊家冲教学点"/>
        <s v="邵东市简家陇镇亭子观教学点"/>
        <s v="邵东市简家陇镇三都小学"/>
        <s v="邵东市简家陇镇中心小学"/>
        <s v="邵东市简家陇镇双板桥小学"/>
        <s v="邵东市简家陇镇初级中学"/>
        <s v="邵东市简家陇镇皇帝岭初级中学"/>
        <s v="邵东市界岭镇长塘小学"/>
        <s v="邵东市界岭镇爱窑小学"/>
        <s v="邵东市界岭镇峰山小学"/>
        <s v="邵东市界岭镇大丰小学"/>
        <s v="邵东市界岭镇虎泉小学"/>
        <s v="邵东市界岭镇当家小学"/>
        <s v="邵东市界岭镇南冲小学"/>
        <s v="邵东市界岭镇中心小学"/>
        <s v="邵东市界岭镇初级中学"/>
        <s v="邵东市九龙镇爱民小学"/>
        <s v="邵东市九龙岭镇高桥教学点"/>
        <s v="邵东市九龙岭镇观乔小学"/>
        <s v="邵东市九龙岭镇回龙小学"/>
        <s v="邵东市九龙岭镇中心小学"/>
        <s v="邵东市九龙岭镇绿汀小学"/>
        <s v="邵东市九龙岭镇郑家小学"/>
        <s v="邵东市九龙岭镇槎江学校"/>
        <s v="邵东市九龙岭镇九龙中学"/>
        <s v="邵东市九龙岭镇民族学校"/>
        <s v="邵东市廉桥镇五爱教学点"/>
        <s v="邵东市廉桥镇天台山小学"/>
        <s v="邵东市廉桥镇第二完全小学"/>
        <s v="邵东市廉桥镇新廉小学"/>
        <s v="邵东市廉桥镇新坪小学"/>
        <s v="邵东市廉桥镇徐家铺小学"/>
        <s v="邵东市廉桥镇第一完全小学"/>
        <s v="邵东市廉桥镇炉前学校"/>
        <s v="邵东市廉桥镇初级中学"/>
        <s v="邵东市廉桥镇白马学校"/>
        <s v="邵东市廉桥镇光陂学校"/>
        <s v="邵东市两市塘街道城南小学"/>
        <s v="邵东市城区第一完全小学"/>
        <s v="邵东市两市塘街道高田小学"/>
        <s v="邵东市两市塘街道联云小学"/>
        <s v="邵东市两市塘街道云山小学"/>
        <s v="邵东市城区第一初级中学"/>
        <s v="邵东市灵官殿镇果元寺小学"/>
        <s v="邵东市灵官殿镇白鹿小学"/>
        <s v="邵东市灵官殿镇诚孚小学"/>
        <s v="邵东市灵官殿镇合龙小学"/>
        <s v="邵东市灵官殿镇仁前小学"/>
        <s v="邵东市灵官殿镇三合小学"/>
        <s v="邵东市灵官殿镇双永小学"/>
        <s v="邵东市灵官殿镇永田小学"/>
        <s v="邵东市灵官殿镇育才小学"/>
        <s v="邵东市灵官殿镇耳石岭小学"/>
        <s v="邵东市灵官殿镇三云小学"/>
        <s v="邵东市灵官殿镇棠荫教学点"/>
        <s v="邵东市灵官殿镇第二完全小学"/>
        <s v="邵东市灵官殿镇思远教学点"/>
        <s v="邵东市灵官殿镇公田小学"/>
        <s v="邵东市灵官殿镇界岭小学"/>
        <s v="邵东市灵官殿镇双箭楼教学点"/>
        <s v="邵东市灵官殿镇安源教学点"/>
        <s v="邵东市灵官殿镇佳木小学"/>
        <s v="邵东市灵官殿镇第一完全小学"/>
        <s v="邵东市灵官殿镇茶子山初级中学"/>
        <s v="邵东市灵官殿镇灵官殿初级中学"/>
        <s v="邵东市灵官殿镇毛荷殿初级中学"/>
        <s v="邵东市灵官殿镇芙蓉学校"/>
        <s v="邵东市流光岭镇中心小学"/>
        <s v="邵东市流光岭镇槐子山小学"/>
        <s v="邵东市流光岭镇茶市小学"/>
        <s v="邵东市流光岭镇初级中学"/>
        <s v="邵东市流泽镇中心小学"/>
        <s v="邵东市流泽镇仁泉小学"/>
        <s v="邵东市流泽镇人家坪小学"/>
        <s v="邵东市流泽镇泉溪小学"/>
        <s v="邵东市流泽镇斤冲小学"/>
        <s v="邵东市流泽镇龙陂小学"/>
        <s v="邵东市流泽镇稽古书院"/>
        <s v="邵东市流泽镇大塘小学"/>
        <s v="邵东市流泽镇初级中学"/>
        <s v="邵东市流泽镇龙陂初级中学"/>
        <s v="邵东市牛马司镇第一完全小学"/>
        <s v="邵东市牛马司镇三尚学校"/>
        <s v="邵东市牛马司镇牛马司小学"/>
        <s v="邵东市牛马司镇合兴小学"/>
        <s v="邵东市牛马司镇鸭婆田教学点"/>
        <s v="邵东市牛马司镇高岭小学"/>
        <s v="邵东市牛马司镇洪桥小学"/>
        <s v="邵东市牛马司镇上石小学"/>
        <s v="邵东市牛马司镇西洋江小学"/>
        <s v="邵东市牛马司镇第二完全小学"/>
        <s v="邵东市牛马司镇水井头学校"/>
        <s v="邵东市牛马司镇高岭中学"/>
        <s v="邵东市牛马司镇范家山初级中学"/>
        <s v="邵东市砂石镇农兴小学"/>
        <s v="邵东市砂石镇群力小学"/>
        <s v="邵东市砂石镇王木小学"/>
        <s v="邵东市砂石镇跃新小学"/>
        <s v="邵东市砂石镇中心小学"/>
        <s v="邵东市砂石镇真人岭学校"/>
        <s v="邵东市砂石镇初级中学"/>
        <s v="邵东市佘田桥镇盘塘小学"/>
        <s v="邵东市佘田桥镇光洪学校"/>
        <s v="邵东市佘田桥镇实验小学"/>
        <s v="邵东市佘田桥镇第二完全小学"/>
        <s v="邵东市佘田桥镇荷公殿小学"/>
        <s v="邵东市佘田桥镇龙塘小学"/>
        <s v="邵东市佘田桥镇初级中学"/>
        <s v="邵东市双凤乡中心小学"/>
        <s v="邵东市双凤乡永久小学"/>
        <s v="邵东市双凤乡古奇小学"/>
        <s v="邵东市双凤乡曹家小学"/>
        <s v="邵东市双凤乡幸福教学点"/>
        <s v="邵东市双凤乡初级中学"/>
        <s v="邵东市水东江镇澄江小学"/>
        <s v="邵东市水东江镇高塘教学点"/>
        <s v="邵东市水东江镇敬爱小学"/>
        <s v="邵东市水东江镇龙丰小学"/>
        <s v="邵东市水东江镇桥边小学"/>
        <s v="邵东市水东江镇新华教学点"/>
        <s v="邵东市水东江镇芽江小学"/>
        <s v="邵东市水东江镇中心小学"/>
        <s v="邵东市水东江镇初级中学"/>
        <s v="邵东市水东江镇汪塘初级中学"/>
        <s v="邵东市城区第六完全小学"/>
        <s v="邵东市城区第二完全小学"/>
        <s v="邵东市城区第四完全小学"/>
        <s v="邵东市宋家塘街道关协学校"/>
        <s v="邵东市宋家塘街道宋家塘小学"/>
        <s v="邵东市宋家塘街道杏园小学"/>
        <s v="邵东市宋家塘街道湖塘小学"/>
        <s v="邵东市宋家塘街道刘桥小学"/>
        <s v="邵东市宋家塘街道檀山小学"/>
        <s v="邵东市城区第五初级中学"/>
        <s v="邵东市第一实验学校"/>
        <s v="邵东市城区第二初级中学"/>
        <s v="邵东市宋家塘街道檀山铺初级中学"/>
        <s v="邵东市城区第三初级中学"/>
        <s v="邵东市团山镇团山中心小学"/>
        <s v="邵东市团山镇双江小学"/>
        <s v="邵东市团山镇黄土铺小学"/>
        <s v="邵东市团山镇崇山小学"/>
        <s v="邵东市团山镇万重小学"/>
        <s v="邵东市团山镇中平小学"/>
        <s v="邵东市团山镇帐上小学"/>
        <s v="邵东市团山镇白玉小学"/>
        <s v="邵东市团山镇香花小学"/>
        <s v="邵东市团山镇红旗小学"/>
        <s v="邵东市团山镇实辉小学"/>
        <s v="邵东市团山镇白竺小学"/>
        <s v="邵东市团山镇团山初级中学"/>
        <s v="邵东市团山镇崇山初级中学"/>
        <s v="邵东市团山镇双江初级中学"/>
        <s v="邵东市魏家桥镇报公铺小学"/>
        <s v="邵东市魏家桥镇中心小学"/>
        <s v="邵东市魏家桥镇官桥铺小学"/>
        <s v="邵东市魏家桥镇霞光小学"/>
        <s v="邵东市魏家桥镇侯家教学点"/>
        <s v="邵东市魏家桥镇官桥铺初级中学"/>
        <s v="邵东市魏家桥镇初级中学"/>
        <s v="邵东市仙槎桥镇金盆山小学"/>
        <s v="邵东市仙槎桥镇灵太教学点"/>
        <s v="邵东市仙槎桥镇马元小学"/>
        <s v="邵东市仙槎桥镇第一完全小学"/>
        <s v="邵东市仙槎桥镇青山小学"/>
        <s v="邵东市仙槎桥镇第二完全小学"/>
        <s v="邵东市仙槎桥镇灵山学校"/>
        <s v="邵东市仙槎桥镇初级中学"/>
        <s v="邵东市杨桥镇中心小学"/>
        <s v="邵东市杨桥镇清水小学"/>
        <s v="邵东市杨桥镇红盾希望小学"/>
        <s v="邵东市杨桥镇枫树教学点"/>
        <s v="邵东市杨桥镇旸中教学点"/>
        <s v="邵东市杨桥镇杨柳教学点"/>
        <s v="邵东市杨桥镇梅子教学点"/>
        <s v="邵东市杨桥镇石子塘学校"/>
        <s v="邵东市杨桥镇杨塘书院"/>
        <s v="邵东市野鸡坪镇中心小学"/>
        <s v="邵东市野鸡坪镇高楼小学"/>
        <s v="邵东市野鸡坪镇水口小学"/>
        <s v="邵东市野鸡坪镇石营小学"/>
        <s v="邵东市野鸡坪镇仁风小学"/>
        <s v="邵东市野鸡坪镇井田初级中学"/>
        <s v="邵东市野鸡坪镇高楼初级中学"/>
        <s v="邵东市野鸡坪镇欣佳学校"/>
        <s v="邵东市周官桥乡肖家冲教学点"/>
        <s v="邵东市周官桥乡东市小学"/>
        <s v="邵东市周官桥乡三胜小学"/>
        <s v="邵东市周官桥乡洲下桥小学"/>
        <s v="邵东市周官桥乡桥口小学"/>
        <s v="邵东市周官桥乡息安教学点"/>
        <s v="邵东市周官桥乡中心小学"/>
        <s v="邵东市周官桥乡初级中学"/>
        <s v="邵东市周官桥乡黄渡学校"/>
        <s v="邵东市斫曹乡中心小学"/>
        <s v="邵东市斫曹乡斫曹小学"/>
        <s v="邵东市斫曹乡长流小学"/>
        <s v="邵东市斫曹乡和平小学"/>
        <s v="邵东市斫曹乡湘滋友好学校"/>
        <s v="邵东市斫曹乡初级中学"/>
        <s v="邵东市特殊教育学校"/>
        <s v="邵东市振华中学"/>
        <m/>
        <s v="邵东市九龙岭镇廻龙小学" u="1"/>
        <s v="邵东市九龙岭镇观桥小学" u="1"/>
      </sharedItems>
    </cacheField>
    <cacheField name="备注说明" numFmtId="0"/>
    <cacheField name="教学点撤并情况" numFmtId="0"/>
    <cacheField name="支付点名称" numFmtId="0">
      <sharedItems containsBlank="1" count="73">
        <s v="堡面前乡初级中学（支付点）"/>
        <s v="邵东市大禾塘街道办事处黄陂桥小学（支付点）"/>
        <s v="邵东市昭阳学校（支付点）"/>
        <s v="邵东市城区第三完全小学（支付点）"/>
        <s v="邵东市城区第五完全小学（支付点）"/>
        <s v="邵东市大禾塘街道办事处里安小学（支付点）"/>
        <s v="邵东市昭阳初级中学（支付点）"/>
        <s v="邵东市城区第四初级中学（支付点）"/>
        <s v="邵东市大禾塘街道办事处黄陂桥初级中学（支付点）"/>
        <s v="黑田铺镇双泉初级中学（支付点）"/>
        <s v="黑田铺镇资东书院（支付点）"/>
        <s v="火厂坪镇火厂坪中学（支付点）"/>
        <s v="火厂坪镇龙公桥中学（支付点）"/>
        <s v="简家陇镇高桥小学（支付点）"/>
        <s v="简家陇镇中心小学（支付点）"/>
        <s v="简家陇镇初级中学（支付点）"/>
        <s v="界岭镇界岭初级中学（支付点）"/>
        <s v="九龙岭镇中心小学（支付点）"/>
        <s v="九龙岭镇九龙中学（支付点）"/>
        <s v="廉桥镇第一初级中学（支付点）"/>
        <s v="廉桥镇第一完全小学（支付点）"/>
        <s v="邵东市两市塘街道办事处城南小学（支付点）"/>
        <s v="邵东市城区第一完全小学（支付点）"/>
        <s v="邵东市两市塘街道办事处高田小学（支付点）"/>
        <s v="邵东市两市塘街道办事处云山小学（支付点）"/>
        <s v="邵东市城区第一初级中学（支付点）"/>
        <s v="灵官殿镇第一完全小学（支付点）"/>
        <s v="灵官殿镇灵官殿初级中学（支付点）"/>
        <s v="灵官殿镇第二完全小学（支付点）"/>
        <s v="流光岭镇初级中学（支付点）"/>
        <s v="流泽镇流泽中心小学（支付点）"/>
        <s v="流泽镇流泽初级中学（支付点）"/>
        <s v="牛马司镇水井头学校（支付点）"/>
        <s v="牛马司镇范家山初级中学（支付点）"/>
        <s v="砂石镇群力小学 （支付点）"/>
        <s v="砂石镇砂石初级中学（支付点）"/>
        <s v="佘田桥镇实验小学（支付点）"/>
        <s v="佘田桥镇初级中学（支付点）"/>
        <s v="双凤乡初级中学（支付点）"/>
        <s v="水东江镇澄江小学（支付点）"/>
        <s v="水东江镇中心小学（支付点）"/>
        <s v="水东江镇中心初级中学（支付点）"/>
        <s v="邵东市城区第六完全小学（支付点）"/>
        <s v="邵东市城区第二完全小学（支付点）"/>
        <s v="邵东市城区第四完全小学（支付点）"/>
        <s v="邵东市宋家塘街道办事处关协学校（支付点）"/>
        <s v="邵东市宋家塘街道办事处宋家塘小学（支付点）"/>
        <s v="邵东市宋家塘街道办事处杏园小学（支付点）"/>
        <s v="邵东市宋家塘街道办事处湖塘小学（支付点）"/>
        <s v="邵东市宋家塘街道办事处刘桥小学（支付点）"/>
        <s v="邵东市宋家塘街道办事处檀山小学（支付点）"/>
        <s v="邵东市宋家塘初级中学（支付点）"/>
        <s v="邵东市第一实验学校（支付点）"/>
        <s v="邵东市城区第二初级中学（支付点）"/>
        <s v="邵东市宋家塘街道办事处檀山铺中学（支付点）"/>
        <s v="邵东市城区第三初级中学（支付点）"/>
        <s v="团山镇团山中心小学（支付点）"/>
        <s v="团山镇崇山小学（支付点）"/>
        <s v="团山镇团山初级中学（支付点）"/>
        <s v="魏家桥镇中心小学（支付点）"/>
        <s v="魏家桥镇初级中学（支付点）"/>
        <s v="仙槎桥镇第二完全小学（支付点）"/>
        <s v="仙槎桥镇第一完全小学（支付点）"/>
        <s v="仙槎桥镇初级中学（支付点）"/>
        <s v="杨桥镇中心小学（支付点）"/>
        <s v="杨桥镇石子塘学校（支付点）"/>
        <s v="野鸡坪镇中心小学（支付点）"/>
        <s v="野鸡坪镇井田初级中学（支付点）"/>
        <s v="周官桥乡中心小学（支付点）"/>
        <s v="周官桥乡周官桥中学（支付点）"/>
        <s v="斫曹乡斫曹初级中学（支付点）"/>
        <m/>
        <s v="邵东市两市塘街道办事处向阳学校（支付点）" u="1"/>
      </sharedItems>
    </cacheField>
    <cacheField name="2022学生数" numFmtId="0"/>
    <cacheField name="2022班级数" numFmtId="0"/>
    <cacheField name="2022教师数" numFmtId="0"/>
    <cacheField name="2021学生数" numFmtId="0"/>
    <cacheField name="2021班级数" numFmtId="0"/>
    <cacheField name="2021教师数" numFmtId="0"/>
    <cacheField name="报表学生数" numFmtId="0"/>
    <cacheField name="小学_x000a_班级数" numFmtId="0"/>
    <cacheField name="小学专任_x000a_教师数" numFmtId="0"/>
    <cacheField name="学校类别" numFmtId="0"/>
    <cacheField name="初中_x000a_班级数" numFmtId="0"/>
    <cacheField name="初中专任_x000a_教师数" numFmtId="0"/>
    <cacheField name="报表_x000a_班级数" numFmtId="0"/>
    <cacheField name="报表_x000a_专任教师" numFmtId="0"/>
    <cacheField name="10人以下安排" numFmtId="0"/>
    <cacheField name="上学期_x000a_拟安排" numFmtId="0"/>
    <cacheField name="总平均数" numFmtId="0"/>
    <cacheField name="下学期_x000a_拟安排" numFmtId="0"/>
    <cacheField name="奖励" numFmtId="0"/>
    <cacheField name="合计" numFmtId="0"/>
    <cacheField name="学生数" numFmtId="0"/>
    <cacheField name="服务学生数" numFmtId="0"/>
    <cacheField name="教师数" numFmtId="0"/>
    <cacheField name="总收入_x000a_（元）" numFmtId="0"/>
    <cacheField name="补贴发放_x000a_（元）" numFmtId="0"/>
    <cacheField name="其他支出_x000a_（元）" numFmtId="0"/>
    <cacheField name="退费_x000a_（元）" numFmtId="0"/>
    <cacheField name="人均补贴" numFmtId="0"/>
    <cacheField name="学生数1" numFmtId="0"/>
    <cacheField name="服务学生数1" numFmtId="0"/>
    <cacheField name="教师数1" numFmtId="0"/>
    <cacheField name="总收入1_x000a_（元）" numFmtId="0"/>
    <cacheField name="补贴发放1_x000a_（元）" numFmtId="0"/>
    <cacheField name="其他支出1_x000a_（元）" numFmtId="0"/>
    <cacheField name="退费1_x000a_（元）" numFmtId="0"/>
    <cacheField name="学生数2" numFmtId="0"/>
    <cacheField name="服务学生数2" numFmtId="0"/>
    <cacheField name="教师数2" numFmtId="0"/>
    <cacheField name="总收入2_x000a_（元）" numFmtId="0"/>
    <cacheField name="补贴发放2_x000a_（元）" numFmtId="0"/>
    <cacheField name="其他支出2_x000a_（元）" numFmtId="0"/>
    <cacheField name="退费2_x000a_（元）" numFmtId="0"/>
    <cacheField name="学生数3" numFmtId="0"/>
    <cacheField name="服务学生数3" numFmtId="0"/>
    <cacheField name="教师数3" numFmtId="0"/>
    <cacheField name="总收入3_x000a_（元）" numFmtId="0"/>
    <cacheField name="补贴发放3_x000a_（元）" numFmtId="0"/>
    <cacheField name="其他支出3_x000a_（元）" numFmtId="0"/>
    <cacheField name="退费3_x000a_（元）" numFmtId="0"/>
    <cacheField name="学生数4" numFmtId="0"/>
    <cacheField name="服务学生数4" numFmtId="0"/>
    <cacheField name="教师数4" numFmtId="0"/>
    <cacheField name="总收入4_x000a_（元）" numFmtId="0"/>
    <cacheField name="补贴发放4_x000a_（元）" numFmtId="0"/>
    <cacheField name="其他支出4_x000a_（元）" numFmtId="0"/>
    <cacheField name="退费4_x000a_（元）" numFmtId="0"/>
    <cacheField name="学生数5" numFmtId="0"/>
    <cacheField name="服务学生数5" numFmtId="0"/>
    <cacheField name="教师数5" numFmtId="0"/>
    <cacheField name="总收入5_x000a_（元）" numFmtId="0"/>
    <cacheField name="补贴发放5_x000a_（元）" numFmtId="0"/>
    <cacheField name="其他支出5_x000a_（元）" numFmtId="0"/>
    <cacheField name="退费5_x000a_（元）" numFmtId="0"/>
    <cacheField name="学生数6" numFmtId="0"/>
    <cacheField name="服务学生数6" numFmtId="0"/>
    <cacheField name="教师数6" numFmtId="0"/>
    <cacheField name="总收入6_x000a_（元）" numFmtId="0"/>
    <cacheField name="补贴发放6_x000a_（元）" numFmtId="0"/>
    <cacheField name="其他支出6_x000a_（元）" numFmtId="0"/>
    <cacheField name="退费6_x000a_（元）" numFmtId="0"/>
    <cacheField name="学生数7" numFmtId="0"/>
    <cacheField name="服务学生数7" numFmtId="0"/>
    <cacheField name="教师数7" numFmtId="0"/>
    <cacheField name="总收入7_x000a_（元）" numFmtId="0"/>
    <cacheField name="补贴发放7_x000a_（元）" numFmtId="0"/>
    <cacheField name="其他支出7_x000a_（元）" numFmtId="0"/>
    <cacheField name="退费7_x000a_（元）" numFmtId="0"/>
    <cacheField name="学生数8" numFmtId="0"/>
    <cacheField name="服务学生数8" numFmtId="0"/>
    <cacheField name="教师数8" numFmtId="0"/>
    <cacheField name="总收入8_x000a_（元）" numFmtId="0"/>
    <cacheField name="补贴发放8_x000a_（元）" numFmtId="0"/>
    <cacheField name="其他支出8_x000a_（元）" numFmtId="0"/>
    <cacheField name="退费8_x000a_（元）" numFmtId="0"/>
    <cacheField name="学生数9" numFmtId="0"/>
    <cacheField name="服务学生数9" numFmtId="0"/>
    <cacheField name="教师数9" numFmtId="0"/>
    <cacheField name="总收入9_x000a_（元）" numFmtId="0"/>
    <cacheField name="补贴发放9_x000a_（元）" numFmtId="0"/>
    <cacheField name="其他支出9_x000a_（元）" numFmtId="0"/>
    <cacheField name="退费9_x000a_（元）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5">
  <r>
    <x v="0"/>
    <n v="2143012527"/>
    <x v="0"/>
    <x v="0"/>
    <s v="含新元4400元"/>
    <m/>
    <x v="0"/>
    <n v="161"/>
    <n v="6"/>
    <n v="10"/>
    <n v="163"/>
    <n v="6"/>
    <n v="11"/>
    <n v="163"/>
    <n v="6"/>
    <n v="11"/>
    <s v="小学"/>
    <n v="0"/>
    <n v="0"/>
    <n v="6"/>
    <n v="11"/>
    <m/>
    <n v="7100"/>
    <n v="7431.666666666667"/>
    <n v="7000"/>
    <m/>
    <n v="14100"/>
    <n v="188"/>
    <n v="114"/>
    <n v="12"/>
    <n v="82080"/>
    <n v="82080"/>
    <m/>
    <m/>
    <n v="6840"/>
    <n v="21"/>
    <n v="13"/>
    <n v="2"/>
    <n v="9360"/>
    <n v="9360"/>
    <m/>
    <m/>
    <n v="24"/>
    <n v="18"/>
    <n v="2"/>
    <n v="12960"/>
    <n v="12960"/>
    <m/>
    <m/>
    <n v="35"/>
    <n v="16"/>
    <n v="2"/>
    <n v="11520"/>
    <n v="11520"/>
    <m/>
    <m/>
    <n v="34"/>
    <n v="29"/>
    <n v="2"/>
    <n v="20880"/>
    <n v="20880"/>
    <m/>
    <m/>
    <n v="36"/>
    <n v="19"/>
    <n v="2"/>
    <n v="13680"/>
    <n v="13680"/>
    <m/>
    <m/>
    <n v="38"/>
    <n v="19"/>
    <n v="2"/>
    <n v="13680"/>
    <n v="13680"/>
    <m/>
    <m/>
    <m/>
    <m/>
    <m/>
    <m/>
    <m/>
    <m/>
    <m/>
    <m/>
    <m/>
    <m/>
    <m/>
    <m/>
    <m/>
    <m/>
    <m/>
    <m/>
    <m/>
    <m/>
    <m/>
    <m/>
    <m/>
  </r>
  <r>
    <x v="0"/>
    <n v="2143012545"/>
    <x v="1"/>
    <x v="1"/>
    <s v=""/>
    <m/>
    <x v="0"/>
    <n v="241"/>
    <n v="8"/>
    <n v="18"/>
    <n v="299"/>
    <n v="9"/>
    <n v="19"/>
    <n v="299"/>
    <n v="9"/>
    <n v="19"/>
    <s v="小学"/>
    <n v="0"/>
    <n v="0"/>
    <n v="9"/>
    <n v="19"/>
    <m/>
    <n v="0"/>
    <n v="8028"/>
    <n v="0"/>
    <m/>
    <n v="0"/>
    <n v="294"/>
    <n v="223"/>
    <n v="20"/>
    <n v="160560"/>
    <n v="160560"/>
    <n v="0"/>
    <n v="0"/>
    <n v="8028"/>
    <n v="36"/>
    <n v="20"/>
    <n v="2"/>
    <n v="14400"/>
    <n v="14400"/>
    <m/>
    <n v="0"/>
    <n v="28"/>
    <n v="22"/>
    <n v="2"/>
    <n v="15840"/>
    <n v="15840"/>
    <m/>
    <n v="0"/>
    <n v="44"/>
    <n v="32"/>
    <n v="2"/>
    <n v="23040"/>
    <n v="23040"/>
    <m/>
    <n v="0"/>
    <n v="64"/>
    <n v="54"/>
    <n v="5"/>
    <n v="38880"/>
    <n v="38880"/>
    <m/>
    <n v="0"/>
    <n v="55"/>
    <n v="41"/>
    <n v="4"/>
    <n v="29520"/>
    <n v="29520"/>
    <m/>
    <n v="0"/>
    <n v="67"/>
    <n v="54"/>
    <n v="5"/>
    <n v="38880"/>
    <n v="38880"/>
    <m/>
    <n v="0"/>
    <m/>
    <m/>
    <m/>
    <m/>
    <m/>
    <m/>
    <m/>
    <m/>
    <m/>
    <m/>
    <m/>
    <m/>
    <m/>
    <m/>
    <m/>
    <m/>
    <m/>
    <m/>
    <m/>
    <m/>
    <m/>
  </r>
  <r>
    <x v="0"/>
    <n v="2143012548"/>
    <x v="2"/>
    <x v="2"/>
    <s v=""/>
    <m/>
    <x v="0"/>
    <n v="46"/>
    <n v="4"/>
    <n v="6"/>
    <n v="61"/>
    <n v="5"/>
    <n v="7"/>
    <n v="61"/>
    <n v="5"/>
    <n v="7"/>
    <s v="小学"/>
    <n v="0"/>
    <n v="0"/>
    <n v="5"/>
    <n v="7"/>
    <m/>
    <n v="11400"/>
    <n v="5448"/>
    <n v="9200"/>
    <m/>
    <n v="20600"/>
    <n v="60"/>
    <n v="22"/>
    <n v="5"/>
    <n v="15840"/>
    <n v="15840"/>
    <n v="0"/>
    <n v="0"/>
    <n v="3168"/>
    <n v="7"/>
    <n v="0"/>
    <m/>
    <m/>
    <m/>
    <m/>
    <m/>
    <n v="11"/>
    <n v="5"/>
    <n v="1"/>
    <n v="3600"/>
    <n v="3600"/>
    <n v="0"/>
    <n v="0"/>
    <n v="11"/>
    <n v="3"/>
    <n v="1"/>
    <n v="2160"/>
    <n v="2160"/>
    <n v="0"/>
    <n v="0"/>
    <n v="0"/>
    <n v="0"/>
    <m/>
    <m/>
    <m/>
    <m/>
    <m/>
    <n v="17"/>
    <n v="7"/>
    <n v="1"/>
    <n v="5040"/>
    <n v="5040"/>
    <n v="0"/>
    <n v="0"/>
    <n v="14"/>
    <n v="7"/>
    <n v="1"/>
    <n v="5040"/>
    <n v="5040"/>
    <n v="0"/>
    <n v="0"/>
    <m/>
    <m/>
    <m/>
    <m/>
    <m/>
    <m/>
    <m/>
    <m/>
    <m/>
    <m/>
    <m/>
    <m/>
    <m/>
    <m/>
    <m/>
    <m/>
    <m/>
    <m/>
    <m/>
    <m/>
    <m/>
  </r>
  <r>
    <x v="0"/>
    <n v="2143012553"/>
    <x v="3"/>
    <x v="0"/>
    <m/>
    <s v="合并到云麓小学"/>
    <x v="0"/>
    <n v="9"/>
    <n v="1"/>
    <n v="0"/>
    <n v="21"/>
    <n v="2"/>
    <n v="2"/>
    <n v="21"/>
    <n v="2"/>
    <n v="2"/>
    <s v="小学教学点"/>
    <n v="0"/>
    <n v="0"/>
    <n v="2"/>
    <n v="2"/>
    <m/>
    <n v="4400"/>
    <n v="2200"/>
    <n v="0"/>
    <m/>
    <n v="44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n v="2143012560"/>
    <x v="4"/>
    <x v="3"/>
    <s v=""/>
    <m/>
    <x v="0"/>
    <n v="17"/>
    <n v="2"/>
    <n v="2"/>
    <n v="17"/>
    <n v="2"/>
    <n v="4"/>
    <n v="17"/>
    <n v="2"/>
    <n v="4"/>
    <s v="小学教学点"/>
    <n v="0"/>
    <n v="0"/>
    <n v="2"/>
    <n v="4"/>
    <m/>
    <n v="4800"/>
    <n v="4470"/>
    <n v="4400"/>
    <m/>
    <n v="9200"/>
    <n v="17"/>
    <n v="6"/>
    <n v="2"/>
    <n v="4140"/>
    <n v="4140"/>
    <n v="0"/>
    <n v="0"/>
    <n v="2070"/>
    <n v="7"/>
    <n v="0"/>
    <m/>
    <m/>
    <m/>
    <m/>
    <m/>
    <m/>
    <m/>
    <m/>
    <m/>
    <m/>
    <m/>
    <m/>
    <n v="10"/>
    <n v="6"/>
    <n v="2"/>
    <n v="4140"/>
    <n v="414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n v="2143012564"/>
    <x v="5"/>
    <x v="4"/>
    <s v=""/>
    <m/>
    <x v="0"/>
    <n v="30"/>
    <n v="4"/>
    <n v="5"/>
    <n v="45"/>
    <n v="4"/>
    <n v="5"/>
    <n v="45"/>
    <n v="4"/>
    <n v="5"/>
    <s v="小学教学点"/>
    <n v="0"/>
    <n v="0"/>
    <n v="4"/>
    <n v="5"/>
    <m/>
    <n v="9000"/>
    <n v="6264"/>
    <n v="9000"/>
    <m/>
    <n v="18000"/>
    <n v="43"/>
    <n v="31"/>
    <n v="5"/>
    <n v="22320"/>
    <n v="22320"/>
    <n v="0"/>
    <n v="0"/>
    <n v="4464"/>
    <n v="4"/>
    <n v="2"/>
    <n v="1"/>
    <n v="1440"/>
    <n v="1440"/>
    <m/>
    <n v="0"/>
    <n v="9"/>
    <n v="8"/>
    <n v="1"/>
    <n v="5760"/>
    <n v="5760"/>
    <m/>
    <n v="0"/>
    <m/>
    <m/>
    <m/>
    <m/>
    <m/>
    <m/>
    <m/>
    <n v="12"/>
    <n v="10"/>
    <n v="1"/>
    <n v="7200"/>
    <n v="7200"/>
    <m/>
    <n v="0"/>
    <m/>
    <m/>
    <m/>
    <m/>
    <m/>
    <m/>
    <m/>
    <n v="18"/>
    <n v="11"/>
    <n v="2"/>
    <n v="7920"/>
    <n v="7920"/>
    <m/>
    <n v="0"/>
    <m/>
    <m/>
    <m/>
    <m/>
    <m/>
    <m/>
    <m/>
    <m/>
    <m/>
    <m/>
    <m/>
    <m/>
    <m/>
    <m/>
    <m/>
    <m/>
    <m/>
    <m/>
    <m/>
    <m/>
    <m/>
  </r>
  <r>
    <x v="0"/>
    <n v="3143011119"/>
    <x v="6"/>
    <x v="5"/>
    <s v=""/>
    <m/>
    <x v="0"/>
    <n v="347"/>
    <n v="9"/>
    <n v="18"/>
    <n v="391"/>
    <n v="9"/>
    <n v="29"/>
    <n v="391"/>
    <n v="0"/>
    <n v="0"/>
    <s v="初级中学"/>
    <n v="9"/>
    <n v="29"/>
    <n v="9"/>
    <n v="29"/>
    <m/>
    <n v="0"/>
    <n v="5654.48"/>
    <n v="0"/>
    <m/>
    <n v="0"/>
    <n v="373"/>
    <n v="251"/>
    <n v="25"/>
    <n v="176760"/>
    <n v="141362"/>
    <n v="2498"/>
    <n v="32920"/>
    <n v="5654.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6"/>
    <n v="99"/>
    <n v="25"/>
    <n v="70560"/>
    <n v="58120"/>
    <n v="800"/>
    <n v="11640"/>
    <n v="114"/>
    <n v="67"/>
    <n v="25"/>
    <n v="47520"/>
    <n v="38400"/>
    <n v="800"/>
    <n v="8320"/>
    <n v="143"/>
    <n v="85"/>
    <n v="25"/>
    <n v="58680"/>
    <n v="44822"/>
    <n v="898"/>
    <n v="12960"/>
  </r>
  <r>
    <x v="1"/>
    <n v="2143001290"/>
    <x v="7"/>
    <x v="6"/>
    <s v=""/>
    <s v="合并到黄陂桥小学"/>
    <x v="1"/>
    <n v="13"/>
    <n v="2"/>
    <n v="6"/>
    <n v="12"/>
    <n v="3"/>
    <n v="5"/>
    <n v="12"/>
    <n v="3"/>
    <n v="5"/>
    <s v="小学教学点"/>
    <n v="0"/>
    <n v="0"/>
    <n v="3"/>
    <n v="5"/>
    <m/>
    <n v="7000"/>
    <n v="1400"/>
    <n v="5200"/>
    <m/>
    <n v="122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n v="2143005731"/>
    <x v="8"/>
    <x v="7"/>
    <s v=""/>
    <m/>
    <x v="2"/>
    <n v="3448"/>
    <n v="66"/>
    <n v="153"/>
    <n v="3189"/>
    <n v="63"/>
    <n v="170"/>
    <n v="3189"/>
    <n v="63"/>
    <n v="170"/>
    <s v="小学"/>
    <n v="0"/>
    <n v="0"/>
    <n v="63"/>
    <n v="170"/>
    <m/>
    <n v="0"/>
    <n v="11464.1640625"/>
    <n v="0"/>
    <m/>
    <n v="0"/>
    <n v="3198"/>
    <n v="2395"/>
    <n v="128"/>
    <n v="1748880"/>
    <n v="1467413"/>
    <n v="84547"/>
    <n v="196920"/>
    <n v="11464.1640625"/>
    <n v="598"/>
    <n v="448"/>
    <n v="24"/>
    <n v="325440"/>
    <n v="277296"/>
    <n v="13008"/>
    <n v="35136"/>
    <n v="591"/>
    <n v="411"/>
    <n v="22"/>
    <n v="301680"/>
    <n v="254153"/>
    <n v="12175"/>
    <n v="35352"/>
    <n v="603"/>
    <n v="454"/>
    <n v="24"/>
    <n v="334080"/>
    <n v="277296"/>
    <n v="16896"/>
    <n v="39888"/>
    <n v="435"/>
    <n v="309"/>
    <n v="16"/>
    <n v="224640"/>
    <n v="184864"/>
    <n v="15368"/>
    <n v="24408"/>
    <n v="501"/>
    <n v="348"/>
    <n v="20"/>
    <n v="255600"/>
    <n v="219616"/>
    <n v="5888"/>
    <n v="30096"/>
    <n v="470"/>
    <n v="425"/>
    <n v="22"/>
    <n v="307440"/>
    <n v="254188"/>
    <n v="21212"/>
    <n v="32040"/>
    <m/>
    <m/>
    <m/>
    <m/>
    <m/>
    <m/>
    <m/>
    <m/>
    <m/>
    <m/>
    <m/>
    <m/>
    <m/>
    <m/>
    <m/>
    <m/>
    <m/>
    <m/>
    <m/>
    <m/>
    <m/>
  </r>
  <r>
    <x v="1"/>
    <n v="2143014184"/>
    <x v="9"/>
    <x v="8"/>
    <s v=""/>
    <m/>
    <x v="3"/>
    <n v="3562"/>
    <n v="68"/>
    <n v="189"/>
    <n v="3625"/>
    <n v="72"/>
    <n v="191"/>
    <n v="3625"/>
    <n v="72"/>
    <n v="191"/>
    <s v="小学"/>
    <n v="0"/>
    <n v="0"/>
    <n v="72"/>
    <n v="191"/>
    <m/>
    <n v="0"/>
    <n v="12035.808974358974"/>
    <n v="0"/>
    <m/>
    <n v="0"/>
    <n v="3638"/>
    <n v="2837"/>
    <n v="156"/>
    <n v="2042640"/>
    <n v="1877586.2"/>
    <n v="75901.8"/>
    <n v="89152"/>
    <n v="12035.808974358974"/>
    <n v="598"/>
    <n v="491"/>
    <n v="18"/>
    <n v="353520"/>
    <n v="269370.8"/>
    <n v="13136"/>
    <n v="15712"/>
    <n v="563"/>
    <n v="429"/>
    <n v="17"/>
    <n v="308880"/>
    <n v="235269.2"/>
    <n v="11475.8"/>
    <n v="13728"/>
    <n v="600"/>
    <n v="427"/>
    <n v="18"/>
    <n v="307440"/>
    <n v="234673.2"/>
    <n v="11422.3"/>
    <n v="13664"/>
    <n v="550"/>
    <n v="388"/>
    <n v="17"/>
    <n v="279360"/>
    <n v="200475.2"/>
    <n v="10379"/>
    <n v="12416"/>
    <n v="612"/>
    <n v="458"/>
    <n v="20"/>
    <n v="329760"/>
    <n v="250800.8"/>
    <n v="12251.5"/>
    <n v="14656"/>
    <n v="715"/>
    <n v="594"/>
    <n v="24"/>
    <n v="427680"/>
    <n v="294151.2"/>
    <n v="15889.5"/>
    <n v="19008"/>
    <m/>
    <m/>
    <m/>
    <m/>
    <m/>
    <m/>
    <m/>
    <m/>
    <m/>
    <m/>
    <m/>
    <m/>
    <m/>
    <m/>
    <m/>
    <m/>
    <m/>
    <m/>
    <m/>
    <m/>
    <m/>
  </r>
  <r>
    <x v="1"/>
    <n v="2143014190"/>
    <x v="10"/>
    <x v="9"/>
    <s v=""/>
    <m/>
    <x v="4"/>
    <n v="3692"/>
    <n v="73"/>
    <n v="182"/>
    <n v="3817"/>
    <n v="75"/>
    <n v="200"/>
    <n v="3817"/>
    <n v="75"/>
    <n v="200"/>
    <s v="小学"/>
    <n v="0"/>
    <n v="0"/>
    <n v="75"/>
    <n v="200"/>
    <m/>
    <n v="0"/>
    <n v="10891.698802395209"/>
    <n v="0"/>
    <m/>
    <n v="0"/>
    <n v="3810"/>
    <n v="2908"/>
    <n v="167"/>
    <n v="2093760"/>
    <n v="1818913.7"/>
    <n v="60710.3"/>
    <n v="214136"/>
    <n v="10891.698802395209"/>
    <n v="536"/>
    <n v="387"/>
    <n v="167"/>
    <n v="278640"/>
    <n v="242063"/>
    <n v="8079"/>
    <n v="28498"/>
    <n v="588"/>
    <n v="450"/>
    <m/>
    <n v="324000"/>
    <n v="281468"/>
    <n v="9395"/>
    <n v="33136"/>
    <n v="550"/>
    <n v="426"/>
    <m/>
    <n v="306720"/>
    <n v="266457"/>
    <n v="8893"/>
    <n v="31369"/>
    <n v="601"/>
    <n v="466"/>
    <m/>
    <n v="335520"/>
    <n v="291476"/>
    <n v="9728"/>
    <n v="34314"/>
    <n v="768"/>
    <n v="577"/>
    <m/>
    <n v="415440"/>
    <n v="360906"/>
    <n v="12047"/>
    <n v="42488"/>
    <n v="712"/>
    <n v="602"/>
    <m/>
    <n v="433440"/>
    <n v="376543.7"/>
    <n v="12568.3"/>
    <n v="44331"/>
    <m/>
    <m/>
    <m/>
    <m/>
    <m/>
    <m/>
    <m/>
    <m/>
    <m/>
    <m/>
    <m/>
    <m/>
    <m/>
    <m/>
    <m/>
    <m/>
    <m/>
    <m/>
    <m/>
    <m/>
    <m/>
  </r>
  <r>
    <x v="1"/>
    <n v="2143014200"/>
    <x v="11"/>
    <x v="10"/>
    <m/>
    <s v="合并到枫安小学"/>
    <x v="1"/>
    <n v="19"/>
    <n v="4"/>
    <n v="3"/>
    <n v="37"/>
    <n v="5"/>
    <n v="5"/>
    <n v="37"/>
    <n v="5"/>
    <n v="5"/>
    <s v="小学"/>
    <n v="0"/>
    <n v="0"/>
    <n v="5"/>
    <n v="5"/>
    <m/>
    <n v="11000"/>
    <n v="2200"/>
    <n v="8600"/>
    <m/>
    <n v="196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n v="2143014202"/>
    <x v="12"/>
    <x v="10"/>
    <m/>
    <s v="合并到枫安小学"/>
    <x v="1"/>
    <n v="13"/>
    <n v="2"/>
    <n v="2"/>
    <n v="14"/>
    <n v="2"/>
    <n v="2"/>
    <n v="14"/>
    <n v="2"/>
    <n v="2"/>
    <s v="小学教学点"/>
    <n v="0"/>
    <n v="0"/>
    <n v="2"/>
    <n v="2"/>
    <m/>
    <n v="4400"/>
    <n v="2200"/>
    <n v="4400"/>
    <m/>
    <n v="88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n v="2143014203"/>
    <x v="13"/>
    <x v="10"/>
    <s v="含红旗19600元、利农8800元"/>
    <m/>
    <x v="1"/>
    <n v="154"/>
    <n v="6"/>
    <n v="10"/>
    <n v="133"/>
    <n v="6"/>
    <n v="13"/>
    <n v="133"/>
    <n v="6"/>
    <n v="13"/>
    <s v="小学"/>
    <n v="0"/>
    <n v="0"/>
    <n v="6"/>
    <n v="13"/>
    <m/>
    <n v="7300"/>
    <n v="7642"/>
    <n v="7000"/>
    <m/>
    <n v="14300"/>
    <n v="96"/>
    <n v="96"/>
    <n v="10"/>
    <n v="69120"/>
    <n v="69120"/>
    <n v="0"/>
    <n v="0"/>
    <n v="6912"/>
    <n v="23"/>
    <n v="23"/>
    <n v="1"/>
    <n v="16560"/>
    <n v="16560"/>
    <n v="0"/>
    <n v="0"/>
    <n v="13"/>
    <n v="13"/>
    <n v="2"/>
    <n v="9360"/>
    <n v="9360"/>
    <n v="0"/>
    <n v="0"/>
    <n v="8"/>
    <n v="8"/>
    <n v="1"/>
    <n v="5760"/>
    <n v="5760"/>
    <n v="0"/>
    <n v="0"/>
    <n v="14"/>
    <n v="14"/>
    <n v="1"/>
    <n v="10080"/>
    <n v="10080"/>
    <n v="0"/>
    <n v="0"/>
    <n v="5"/>
    <n v="5"/>
    <n v="1"/>
    <n v="3600"/>
    <n v="3600"/>
    <n v="0"/>
    <n v="0"/>
    <n v="33"/>
    <n v="33"/>
    <n v="2"/>
    <n v="23760"/>
    <n v="23760"/>
    <n v="0"/>
    <n v="0"/>
    <m/>
    <m/>
    <m/>
    <m/>
    <m/>
    <m/>
    <m/>
    <m/>
    <m/>
    <m/>
    <m/>
    <m/>
    <m/>
    <m/>
    <m/>
    <m/>
    <m/>
    <m/>
    <m/>
    <m/>
    <m/>
  </r>
  <r>
    <x v="1"/>
    <n v="2143014204"/>
    <x v="14"/>
    <x v="11"/>
    <s v=""/>
    <m/>
    <x v="1"/>
    <n v="289"/>
    <n v="7"/>
    <n v="16"/>
    <n v="298"/>
    <n v="7"/>
    <n v="16"/>
    <n v="298"/>
    <n v="7"/>
    <n v="16"/>
    <s v="小学"/>
    <n v="0"/>
    <n v="0"/>
    <n v="7"/>
    <n v="16"/>
    <m/>
    <n v="0"/>
    <n v="1035"/>
    <n v="0"/>
    <m/>
    <n v="0"/>
    <n v="294"/>
    <n v="21"/>
    <n v="16"/>
    <n v="16560"/>
    <n v="16560"/>
    <n v="0"/>
    <n v="0"/>
    <n v="1035"/>
    <n v="45"/>
    <n v="6"/>
    <n v="2"/>
    <n v="4320"/>
    <n v="4320"/>
    <n v="0"/>
    <n v="0"/>
    <n v="44"/>
    <n v="4"/>
    <n v="2"/>
    <n v="2880"/>
    <n v="2880"/>
    <n v="0"/>
    <n v="0"/>
    <n v="41"/>
    <n v="2"/>
    <n v="2"/>
    <n v="1440"/>
    <n v="1440"/>
    <n v="0"/>
    <n v="0"/>
    <n v="65"/>
    <n v="4"/>
    <n v="2"/>
    <n v="2880"/>
    <n v="2880"/>
    <n v="0"/>
    <n v="0"/>
    <n v="49"/>
    <n v="0"/>
    <n v="2"/>
    <n v="0"/>
    <n v="0"/>
    <n v="0"/>
    <n v="0"/>
    <n v="50"/>
    <n v="5"/>
    <n v="2"/>
    <n v="3600"/>
    <n v="3600"/>
    <n v="0"/>
    <n v="0"/>
    <m/>
    <m/>
    <m/>
    <m/>
    <m/>
    <m/>
    <m/>
    <m/>
    <m/>
    <m/>
    <m/>
    <m/>
    <m/>
    <m/>
    <m/>
    <m/>
    <m/>
    <m/>
    <m/>
    <m/>
    <m/>
  </r>
  <r>
    <x v="1"/>
    <n v="2143014205"/>
    <x v="15"/>
    <x v="12"/>
    <s v=""/>
    <m/>
    <x v="5"/>
    <n v="2191"/>
    <n v="45"/>
    <n v="106"/>
    <n v="1886"/>
    <n v="40"/>
    <n v="105"/>
    <n v="1886"/>
    <n v="40"/>
    <n v="105"/>
    <s v="小学"/>
    <n v="0"/>
    <n v="0"/>
    <n v="40"/>
    <n v="105"/>
    <m/>
    <n v="0"/>
    <n v="12272.430232558139"/>
    <n v="0"/>
    <m/>
    <n v="0"/>
    <n v="1877"/>
    <n v="1542"/>
    <n v="86"/>
    <n v="1123920"/>
    <n v="1055429"/>
    <n v="14209.9"/>
    <n v="53800"/>
    <n v="12272.430232558139"/>
    <n v="374"/>
    <n v="300"/>
    <n v="16"/>
    <n v="216000"/>
    <n v="205879"/>
    <n v="2369"/>
    <n v="7752"/>
    <n v="375"/>
    <n v="298"/>
    <n v="17"/>
    <n v="216000"/>
    <n v="204471"/>
    <n v="2369"/>
    <n v="9160"/>
    <n v="400"/>
    <n v="324"/>
    <n v="17"/>
    <n v="237600"/>
    <n v="222359"/>
    <n v="2369"/>
    <n v="12872"/>
    <n v="404"/>
    <n v="312"/>
    <n v="17"/>
    <n v="228960"/>
    <n v="213655"/>
    <n v="2369"/>
    <n v="12936"/>
    <n v="152"/>
    <n v="140"/>
    <n v="9"/>
    <n v="101520"/>
    <n v="95071"/>
    <n v="2369"/>
    <n v="4080"/>
    <n v="172"/>
    <n v="168"/>
    <n v="10"/>
    <n v="123840"/>
    <n v="114475.1"/>
    <n v="2364.9"/>
    <n v="7000"/>
    <m/>
    <m/>
    <m/>
    <m/>
    <m/>
    <m/>
    <m/>
    <m/>
    <m/>
    <m/>
    <m/>
    <m/>
    <m/>
    <m/>
    <m/>
    <m/>
    <m/>
    <m/>
    <m/>
    <m/>
    <m/>
  </r>
  <r>
    <x v="1"/>
    <n v="2143014362"/>
    <x v="16"/>
    <x v="13"/>
    <s v=""/>
    <m/>
    <x v="1"/>
    <n v="1466"/>
    <n v="29"/>
    <n v="74"/>
    <n v="1369"/>
    <n v="27"/>
    <n v="72"/>
    <n v="1369"/>
    <n v="27"/>
    <n v="72"/>
    <s v="小学"/>
    <n v="0"/>
    <n v="0"/>
    <n v="27"/>
    <n v="72"/>
    <m/>
    <n v="0"/>
    <n v="11801.885714285714"/>
    <n v="0"/>
    <m/>
    <n v="0"/>
    <n v="1391"/>
    <n v="1210"/>
    <n v="70"/>
    <n v="871080"/>
    <n v="826132"/>
    <n v="15908"/>
    <n v="29040"/>
    <n v="11801.885714285714"/>
    <n v="206"/>
    <n v="161"/>
    <n v="10"/>
    <n v="115920"/>
    <n v="109700"/>
    <n v="2356"/>
    <n v="3864"/>
    <n v="285"/>
    <n v="244"/>
    <n v="15"/>
    <n v="176280"/>
    <n v="166866"/>
    <n v="3534"/>
    <n v="5880"/>
    <n v="249"/>
    <n v="215"/>
    <n v="13"/>
    <n v="154800"/>
    <n v="146695"/>
    <n v="2945"/>
    <n v="5160"/>
    <n v="266"/>
    <n v="250"/>
    <n v="13"/>
    <n v="180000"/>
    <n v="171055"/>
    <n v="2945"/>
    <n v="6000"/>
    <n v="220"/>
    <n v="193"/>
    <n v="11"/>
    <n v="138960"/>
    <n v="131972"/>
    <n v="2356"/>
    <n v="4632"/>
    <n v="165"/>
    <n v="146"/>
    <n v="8"/>
    <n v="105120"/>
    <n v="99844"/>
    <n v="1772"/>
    <n v="3504"/>
    <m/>
    <m/>
    <m/>
    <m/>
    <m/>
    <m/>
    <m/>
    <m/>
    <m/>
    <m/>
    <m/>
    <m/>
    <m/>
    <m/>
    <m/>
    <m/>
    <m/>
    <m/>
    <m/>
    <m/>
    <m/>
  </r>
  <r>
    <x v="1"/>
    <n v="2143014366"/>
    <x v="17"/>
    <x v="14"/>
    <s v=""/>
    <m/>
    <x v="1"/>
    <n v="115"/>
    <n v="6"/>
    <n v="10"/>
    <n v="144"/>
    <n v="6"/>
    <n v="11"/>
    <n v="144"/>
    <n v="6"/>
    <n v="11"/>
    <s v="小学"/>
    <n v="0"/>
    <n v="0"/>
    <n v="6"/>
    <n v="11"/>
    <m/>
    <n v="7100"/>
    <n v="5583.666666666667"/>
    <n v="7000"/>
    <m/>
    <n v="14100"/>
    <n v="143"/>
    <n v="104"/>
    <n v="12"/>
    <n v="74880"/>
    <n v="59904"/>
    <n v="14976"/>
    <n v="0"/>
    <n v="4992"/>
    <n v="15"/>
    <n v="8"/>
    <n v="1"/>
    <n v="5760"/>
    <n v="4608"/>
    <n v="1152"/>
    <n v="0"/>
    <n v="18"/>
    <n v="15"/>
    <n v="1"/>
    <n v="10800"/>
    <n v="8640"/>
    <n v="2160"/>
    <n v="0"/>
    <n v="23"/>
    <n v="21"/>
    <n v="2"/>
    <n v="15120"/>
    <n v="12096"/>
    <n v="3024"/>
    <n v="0"/>
    <n v="22"/>
    <n v="16"/>
    <n v="2"/>
    <n v="11520"/>
    <n v="9216"/>
    <n v="2304"/>
    <n v="0"/>
    <n v="28"/>
    <n v="27"/>
    <n v="2"/>
    <n v="19440"/>
    <n v="15552"/>
    <n v="3888"/>
    <n v="0"/>
    <n v="37"/>
    <n v="17"/>
    <n v="2"/>
    <n v="12240"/>
    <n v="9792"/>
    <n v="2448"/>
    <n v="0"/>
    <m/>
    <m/>
    <m/>
    <m/>
    <m/>
    <m/>
    <m/>
    <m/>
    <m/>
    <m/>
    <m/>
    <m/>
    <m/>
    <m/>
    <m/>
    <m/>
    <m/>
    <m/>
    <m/>
    <m/>
    <m/>
  </r>
  <r>
    <x v="1"/>
    <n v="2143014369"/>
    <x v="18"/>
    <x v="15"/>
    <s v=""/>
    <m/>
    <x v="1"/>
    <n v="39"/>
    <n v="5"/>
    <n v="7"/>
    <n v="54"/>
    <n v="6"/>
    <n v="4"/>
    <n v="54"/>
    <n v="6"/>
    <n v="4"/>
    <s v="小学"/>
    <n v="0"/>
    <n v="0"/>
    <n v="6"/>
    <n v="4"/>
    <m/>
    <n v="12800"/>
    <n v="6251.4285714285716"/>
    <n v="11400"/>
    <m/>
    <n v="24200"/>
    <n v="54"/>
    <n v="43"/>
    <n v="7"/>
    <n v="30960"/>
    <n v="30960"/>
    <n v="0"/>
    <n v="0"/>
    <n v="4422.8571428571431"/>
    <n v="2"/>
    <n v="1"/>
    <n v="1"/>
    <n v="720"/>
    <n v="720"/>
    <n v="0"/>
    <n v="0"/>
    <n v="8"/>
    <n v="5"/>
    <n v="1"/>
    <n v="3600"/>
    <n v="3600"/>
    <n v="0"/>
    <n v="0"/>
    <n v="8"/>
    <n v="5"/>
    <n v="1"/>
    <n v="3600"/>
    <n v="3600"/>
    <n v="0"/>
    <n v="0"/>
    <n v="11"/>
    <n v="9"/>
    <n v="1"/>
    <n v="6480"/>
    <n v="6480"/>
    <n v="0"/>
    <n v="0"/>
    <n v="7"/>
    <n v="6"/>
    <n v="1"/>
    <n v="4320"/>
    <n v="4320"/>
    <n v="0"/>
    <n v="0"/>
    <n v="18"/>
    <n v="17"/>
    <n v="2"/>
    <n v="12240"/>
    <n v="12240"/>
    <n v="0"/>
    <n v="0"/>
    <m/>
    <m/>
    <m/>
    <m/>
    <m/>
    <m/>
    <m/>
    <m/>
    <m/>
    <m/>
    <m/>
    <m/>
    <m/>
    <m/>
    <m/>
    <m/>
    <m/>
    <m/>
    <m/>
    <m/>
    <m/>
  </r>
  <r>
    <x v="1"/>
    <n v="2143014370"/>
    <x v="19"/>
    <x v="16"/>
    <s v=""/>
    <m/>
    <x v="1"/>
    <n v="36"/>
    <n v="5"/>
    <n v="7"/>
    <n v="45"/>
    <n v="5"/>
    <n v="9"/>
    <n v="45"/>
    <n v="5"/>
    <n v="9"/>
    <s v="小学"/>
    <n v="0"/>
    <n v="0"/>
    <n v="5"/>
    <n v="9"/>
    <m/>
    <n v="11800"/>
    <n v="6211.4285714285716"/>
    <n v="11400"/>
    <m/>
    <n v="23200"/>
    <n v="45"/>
    <n v="42"/>
    <n v="7"/>
    <n v="31680"/>
    <n v="31680"/>
    <n v="0"/>
    <n v="1056"/>
    <n v="4525.7142857142853"/>
    <n v="10"/>
    <n v="9"/>
    <n v="1"/>
    <n v="6480"/>
    <n v="6480"/>
    <n v="0"/>
    <n v="216"/>
    <n v="0"/>
    <n v="0"/>
    <n v="0"/>
    <m/>
    <m/>
    <m/>
    <m/>
    <n v="6"/>
    <n v="5"/>
    <n v="2"/>
    <n v="3600"/>
    <n v="3600"/>
    <n v="0"/>
    <n v="120"/>
    <n v="9"/>
    <n v="9"/>
    <n v="2"/>
    <n v="6480"/>
    <n v="6480"/>
    <n v="0"/>
    <n v="216"/>
    <n v="6"/>
    <n v="6"/>
    <n v="2"/>
    <n v="4320"/>
    <n v="4320"/>
    <n v="0"/>
    <n v="144"/>
    <n v="14"/>
    <n v="13"/>
    <n v="2"/>
    <n v="9360"/>
    <n v="9360"/>
    <n v="0"/>
    <n v="312"/>
    <m/>
    <m/>
    <m/>
    <m/>
    <m/>
    <m/>
    <m/>
    <m/>
    <m/>
    <m/>
    <m/>
    <m/>
    <m/>
    <m/>
    <m/>
    <m/>
    <m/>
    <m/>
    <m/>
    <m/>
    <m/>
  </r>
  <r>
    <x v="1"/>
    <n v="2143014372"/>
    <x v="20"/>
    <x v="13"/>
    <m/>
    <s v="合并到黄陂桥小学"/>
    <x v="1"/>
    <n v="3"/>
    <n v="1"/>
    <n v="3"/>
    <n v="10"/>
    <n v="2"/>
    <n v="3"/>
    <n v="10"/>
    <n v="2"/>
    <n v="3"/>
    <s v="小学教学点"/>
    <n v="0"/>
    <n v="0"/>
    <n v="2"/>
    <n v="3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n v="3143001670"/>
    <x v="21"/>
    <x v="17"/>
    <s v=""/>
    <m/>
    <x v="6"/>
    <n v="598"/>
    <n v="13"/>
    <n v="46"/>
    <n v="224"/>
    <n v="5"/>
    <n v="17"/>
    <n v="224"/>
    <n v="0"/>
    <n v="0"/>
    <s v="初级中学"/>
    <n v="5"/>
    <n v="17"/>
    <n v="5"/>
    <n v="17"/>
    <m/>
    <n v="0"/>
    <n v="7802.105263157895"/>
    <n v="0"/>
    <m/>
    <n v="0"/>
    <n v="224"/>
    <n v="218"/>
    <n v="19"/>
    <n v="156960"/>
    <n v="148240"/>
    <n v="0"/>
    <n v="8720"/>
    <n v="7802.105263157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4"/>
    <n v="218"/>
    <n v="19"/>
    <n v="156960"/>
    <n v="148240"/>
    <n v="0"/>
    <n v="8720"/>
    <m/>
    <m/>
    <m/>
    <m/>
    <m/>
    <m/>
    <m/>
    <m/>
    <m/>
    <m/>
    <m/>
    <m/>
    <m/>
    <m/>
  </r>
  <r>
    <x v="1"/>
    <n v="3143014039"/>
    <x v="22"/>
    <x v="18"/>
    <s v=""/>
    <m/>
    <x v="7"/>
    <n v="3491"/>
    <n v="64"/>
    <n v="231"/>
    <n v="3443"/>
    <n v="65"/>
    <n v="257"/>
    <n v="3443"/>
    <n v="0"/>
    <n v="0"/>
    <s v="初级中学"/>
    <n v="65"/>
    <n v="257"/>
    <n v="65"/>
    <n v="257"/>
    <m/>
    <n v="0"/>
    <n v="8449.0888888888894"/>
    <n v="0"/>
    <m/>
    <n v="0"/>
    <n v="3385"/>
    <n v="3311"/>
    <n v="225"/>
    <n v="2383920"/>
    <n v="1901045"/>
    <n v="21979"/>
    <n v="460896"/>
    <n v="8449.0888888888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76"/>
    <n v="1167"/>
    <n v="75"/>
    <n v="840240"/>
    <n v="633681"/>
    <n v="7326"/>
    <n v="152464"/>
    <n v="1116"/>
    <n v="1090"/>
    <n v="75"/>
    <n v="784800"/>
    <n v="633682"/>
    <n v="7326"/>
    <n v="144616"/>
    <n v="1093"/>
    <n v="1054"/>
    <n v="75"/>
    <n v="758880"/>
    <n v="633682"/>
    <n v="7327"/>
    <n v="163816"/>
  </r>
  <r>
    <x v="1"/>
    <n v="3143014068"/>
    <x v="23"/>
    <x v="19"/>
    <s v=""/>
    <m/>
    <x v="8"/>
    <n v="1831"/>
    <n v="36"/>
    <n v="137"/>
    <n v="1907"/>
    <n v="38"/>
    <n v="139"/>
    <n v="1907"/>
    <n v="0"/>
    <n v="0"/>
    <s v="初级中学"/>
    <n v="38"/>
    <n v="139"/>
    <n v="38"/>
    <n v="139"/>
    <m/>
    <n v="0"/>
    <n v="7461.363636363636"/>
    <n v="0"/>
    <m/>
    <n v="0"/>
    <n v="1898"/>
    <n v="1815"/>
    <n v="154"/>
    <n v="1324080"/>
    <n v="1149050"/>
    <n v="58950"/>
    <n v="110696"/>
    <n v="7461.363636363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83"/>
    <n v="577"/>
    <n v="47"/>
    <n v="416160"/>
    <n v="364850"/>
    <n v="19650"/>
    <n v="23800"/>
    <n v="622"/>
    <n v="595"/>
    <n v="55"/>
    <n v="434160"/>
    <n v="366100"/>
    <n v="19650"/>
    <n v="30520"/>
    <n v="693"/>
    <n v="643"/>
    <n v="52"/>
    <n v="473760"/>
    <n v="418100"/>
    <n v="19650"/>
    <n v="56376"/>
  </r>
  <r>
    <x v="2"/>
    <n v="2143014444"/>
    <x v="24"/>
    <x v="20"/>
    <s v=""/>
    <m/>
    <x v="9"/>
    <n v="35"/>
    <n v="3"/>
    <n v="5"/>
    <n v="36"/>
    <n v="3"/>
    <n v="5"/>
    <n v="36"/>
    <n v="3"/>
    <n v="5"/>
    <s v="小学"/>
    <n v="0"/>
    <n v="0"/>
    <n v="3"/>
    <n v="5"/>
    <m/>
    <n v="7000"/>
    <n v="1400"/>
    <n v="7000"/>
    <m/>
    <n v="140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n v="2143014455"/>
    <x v="25"/>
    <x v="21"/>
    <s v=""/>
    <m/>
    <x v="9"/>
    <n v="70"/>
    <n v="6"/>
    <n v="8"/>
    <n v="84"/>
    <n v="6"/>
    <n v="7"/>
    <n v="84"/>
    <n v="6"/>
    <n v="7"/>
    <s v="小学"/>
    <n v="0"/>
    <n v="0"/>
    <n v="6"/>
    <n v="7"/>
    <m/>
    <n v="13400"/>
    <n v="6235.5555555555557"/>
    <n v="13600"/>
    <m/>
    <n v="27000"/>
    <n v="69"/>
    <n v="61"/>
    <n v="9"/>
    <n v="43920"/>
    <n v="42720"/>
    <n v="1200"/>
    <n v="0"/>
    <n v="4746.666666666667"/>
    <n v="11"/>
    <n v="5"/>
    <n v="1"/>
    <n v="3600"/>
    <n v="3450"/>
    <n v="150"/>
    <n v="0"/>
    <n v="10"/>
    <n v="9"/>
    <n v="1"/>
    <n v="6480"/>
    <n v="6280"/>
    <n v="200"/>
    <n v="0"/>
    <n v="12"/>
    <n v="12"/>
    <n v="1"/>
    <n v="8640"/>
    <n v="8440"/>
    <n v="200"/>
    <n v="0"/>
    <n v="15"/>
    <n v="15"/>
    <n v="2"/>
    <n v="10800"/>
    <n v="10550"/>
    <n v="250"/>
    <n v="0"/>
    <n v="8"/>
    <n v="8"/>
    <n v="1"/>
    <n v="5760"/>
    <n v="5560"/>
    <n v="200"/>
    <n v="0"/>
    <n v="14"/>
    <n v="12"/>
    <n v="2"/>
    <n v="8640"/>
    <n v="8440"/>
    <n v="200"/>
    <n v="0"/>
    <m/>
    <m/>
    <m/>
    <m/>
    <m/>
    <m/>
    <m/>
    <m/>
    <m/>
    <m/>
    <m/>
    <m/>
    <m/>
    <m/>
    <m/>
    <m/>
    <m/>
    <m/>
    <m/>
    <m/>
    <m/>
  </r>
  <r>
    <x v="2"/>
    <n v="2143014469"/>
    <x v="26"/>
    <x v="22"/>
    <s v=""/>
    <m/>
    <x v="9"/>
    <n v="11"/>
    <n v="4"/>
    <n v="6"/>
    <n v="21"/>
    <n v="5"/>
    <n v="8"/>
    <n v="21"/>
    <n v="5"/>
    <n v="8"/>
    <s v="小学教学点"/>
    <n v="0"/>
    <n v="0"/>
    <n v="5"/>
    <n v="8"/>
    <m/>
    <n v="11600"/>
    <n v="1450"/>
    <n v="9200"/>
    <m/>
    <n v="208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n v="2143014477"/>
    <x v="27"/>
    <x v="23"/>
    <s v=""/>
    <m/>
    <x v="10"/>
    <n v="22"/>
    <n v="3"/>
    <n v="0"/>
    <n v="13"/>
    <n v="4"/>
    <n v="3"/>
    <n v="13"/>
    <n v="4"/>
    <n v="3"/>
    <s v="小学教学点"/>
    <n v="0"/>
    <n v="0"/>
    <n v="4"/>
    <n v="3"/>
    <m/>
    <n v="8600"/>
    <n v="2866.6666666666665"/>
    <n v="6000"/>
    <m/>
    <n v="146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n v="2143014479"/>
    <x v="28"/>
    <x v="24"/>
    <s v=""/>
    <m/>
    <x v="9"/>
    <n v="72"/>
    <n v="6"/>
    <n v="10"/>
    <n v="86"/>
    <n v="6"/>
    <n v="10"/>
    <n v="86"/>
    <n v="6"/>
    <n v="10"/>
    <s v="小学"/>
    <n v="0"/>
    <n v="0"/>
    <n v="6"/>
    <n v="10"/>
    <m/>
    <n v="14000"/>
    <n v="5369.090909090909"/>
    <n v="14000"/>
    <m/>
    <n v="28000"/>
    <n v="87"/>
    <n v="64"/>
    <n v="11"/>
    <n v="46080"/>
    <n v="45060"/>
    <n v="0"/>
    <n v="1024"/>
    <n v="4096.363636363636"/>
    <n v="8"/>
    <n v="7"/>
    <n v="2"/>
    <n v="5040"/>
    <n v="4928"/>
    <n v="0"/>
    <n v="112"/>
    <n v="19"/>
    <n v="12"/>
    <n v="2"/>
    <n v="8640"/>
    <n v="6758"/>
    <n v="0"/>
    <n v="192"/>
    <n v="10"/>
    <n v="10"/>
    <n v="2"/>
    <n v="7200"/>
    <n v="5632"/>
    <n v="0"/>
    <n v="160"/>
    <n v="7"/>
    <n v="7"/>
    <n v="2"/>
    <n v="5040"/>
    <n v="4928"/>
    <n v="0"/>
    <n v="112"/>
    <n v="21"/>
    <n v="11"/>
    <n v="3"/>
    <n v="7920"/>
    <n v="7744"/>
    <n v="0"/>
    <n v="176"/>
    <n v="22"/>
    <n v="17"/>
    <n v="3"/>
    <n v="12240"/>
    <n v="11968"/>
    <n v="0"/>
    <n v="272"/>
    <m/>
    <m/>
    <m/>
    <m/>
    <m/>
    <m/>
    <m/>
    <m/>
    <m/>
    <m/>
    <m/>
    <m/>
    <m/>
    <m/>
    <m/>
    <m/>
    <m/>
    <m/>
    <m/>
    <m/>
    <m/>
  </r>
  <r>
    <x v="2"/>
    <n v="2143014481"/>
    <x v="29"/>
    <x v="25"/>
    <s v=""/>
    <m/>
    <x v="9"/>
    <n v="14"/>
    <n v="2"/>
    <n v="5"/>
    <n v="18"/>
    <n v="3"/>
    <n v="3"/>
    <n v="18"/>
    <n v="3"/>
    <n v="3"/>
    <s v="小学教学点"/>
    <n v="0"/>
    <n v="0"/>
    <n v="3"/>
    <n v="3"/>
    <m/>
    <n v="6600"/>
    <n v="2200"/>
    <n v="5000"/>
    <m/>
    <n v="116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n v="2143014485"/>
    <x v="30"/>
    <x v="26"/>
    <m/>
    <s v="合并到高家学校"/>
    <x v="10"/>
    <n v="0"/>
    <n v="0"/>
    <n v="3"/>
    <n v="5"/>
    <n v="3"/>
    <n v="2"/>
    <n v="5"/>
    <n v="3"/>
    <n v="2"/>
    <s v="小学教学点"/>
    <n v="0"/>
    <n v="0"/>
    <n v="3"/>
    <n v="2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n v="2143014491"/>
    <x v="31"/>
    <x v="27"/>
    <s v=""/>
    <m/>
    <x v="9"/>
    <n v="724"/>
    <n v="16"/>
    <n v="40"/>
    <n v="741"/>
    <n v="16"/>
    <n v="38"/>
    <n v="741"/>
    <n v="16"/>
    <n v="38"/>
    <s v="小学"/>
    <n v="0"/>
    <n v="0"/>
    <n v="16"/>
    <n v="38"/>
    <m/>
    <n v="0"/>
    <n v="12381.036"/>
    <n v="0"/>
    <m/>
    <n v="0"/>
    <n v="748"/>
    <n v="711"/>
    <n v="40"/>
    <n v="511920"/>
    <n v="495241.44"/>
    <n v="5302"/>
    <n v="11376"/>
    <n v="12381.036"/>
    <n v="136"/>
    <n v="129"/>
    <n v="6"/>
    <n v="92880"/>
    <n v="90315.12"/>
    <n v="883"/>
    <n v="2064"/>
    <n v="133"/>
    <n v="126"/>
    <n v="6"/>
    <n v="90720"/>
    <n v="88546.32"/>
    <n v="883"/>
    <n v="2016"/>
    <n v="148"/>
    <n v="143"/>
    <n v="6"/>
    <n v="102960"/>
    <n v="98569.52"/>
    <n v="883"/>
    <n v="2288"/>
    <n v="143"/>
    <n v="135"/>
    <n v="6"/>
    <n v="97200"/>
    <n v="93852.72"/>
    <n v="884"/>
    <n v="2160"/>
    <n v="100"/>
    <n v="94"/>
    <n v="4"/>
    <n v="67680"/>
    <n v="64926.879999999997"/>
    <n v="884"/>
    <n v="1504"/>
    <n v="88"/>
    <n v="84"/>
    <n v="4"/>
    <n v="60480"/>
    <n v="59030.879999999997"/>
    <n v="885"/>
    <n v="1344"/>
    <m/>
    <m/>
    <m/>
    <m/>
    <m/>
    <m/>
    <m/>
    <m/>
    <m/>
    <m/>
    <m/>
    <m/>
    <m/>
    <m/>
    <m/>
    <m/>
    <m/>
    <m/>
    <m/>
    <m/>
    <m/>
  </r>
  <r>
    <x v="2"/>
    <n v="2143014492"/>
    <x v="32"/>
    <x v="28"/>
    <s v=""/>
    <m/>
    <x v="10"/>
    <n v="150"/>
    <n v="6"/>
    <n v="19"/>
    <n v="179"/>
    <n v="6"/>
    <n v="13"/>
    <n v="179"/>
    <n v="6"/>
    <n v="13"/>
    <s v="小学"/>
    <n v="0"/>
    <n v="0"/>
    <n v="6"/>
    <n v="13"/>
    <m/>
    <n v="7300"/>
    <n v="561.53846153846155"/>
    <n v="7900"/>
    <m/>
    <n v="15200"/>
    <n v="175"/>
    <n v="127"/>
    <n v="13"/>
    <n v="91440"/>
    <n v="0"/>
    <n v="0"/>
    <n v="2032"/>
    <n v="0"/>
    <n v="18"/>
    <n v="13"/>
    <n v="2"/>
    <n v="9360"/>
    <n v="0"/>
    <n v="0"/>
    <n v="208"/>
    <n v="21"/>
    <n v="16"/>
    <m/>
    <n v="11520"/>
    <m/>
    <m/>
    <n v="256"/>
    <n v="30"/>
    <n v="22"/>
    <n v="2"/>
    <n v="15840"/>
    <m/>
    <m/>
    <n v="352"/>
    <n v="23"/>
    <n v="15"/>
    <n v="2"/>
    <n v="10800"/>
    <m/>
    <m/>
    <n v="240"/>
    <n v="47"/>
    <n v="36"/>
    <n v="2"/>
    <n v="25920"/>
    <m/>
    <m/>
    <n v="576"/>
    <n v="36"/>
    <n v="25"/>
    <n v="2"/>
    <n v="18000"/>
    <m/>
    <m/>
    <n v="400"/>
    <m/>
    <m/>
    <m/>
    <m/>
    <m/>
    <m/>
    <m/>
    <m/>
    <m/>
    <m/>
    <m/>
    <m/>
    <m/>
    <m/>
    <m/>
    <m/>
    <m/>
    <m/>
    <m/>
    <m/>
    <m/>
  </r>
  <r>
    <x v="2"/>
    <n v="2143014493"/>
    <x v="33"/>
    <x v="29"/>
    <s v=""/>
    <m/>
    <x v="9"/>
    <n v="10"/>
    <n v="1"/>
    <n v="2"/>
    <n v="20"/>
    <n v="2"/>
    <n v="3"/>
    <n v="20"/>
    <n v="2"/>
    <n v="3"/>
    <s v="小学教学点"/>
    <n v="0"/>
    <n v="0"/>
    <n v="2"/>
    <n v="3"/>
    <m/>
    <n v="4600"/>
    <n v="1533.3333333333333"/>
    <n v="0"/>
    <m/>
    <n v="46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n v="2143014494"/>
    <x v="34"/>
    <x v="30"/>
    <s v=""/>
    <m/>
    <x v="10"/>
    <n v="166"/>
    <n v="6"/>
    <n v="11"/>
    <n v="183"/>
    <n v="6"/>
    <n v="13"/>
    <n v="183"/>
    <n v="6"/>
    <n v="13"/>
    <s v="小学"/>
    <n v="0"/>
    <n v="0"/>
    <n v="6"/>
    <n v="13"/>
    <m/>
    <n v="7300"/>
    <n v="7561.4285714285716"/>
    <n v="7100"/>
    <m/>
    <n v="14400"/>
    <n v="189"/>
    <n v="140"/>
    <n v="14"/>
    <n v="100800"/>
    <n v="98560"/>
    <n v="0"/>
    <n v="2240"/>
    <n v="7040"/>
    <n v="30"/>
    <n v="20"/>
    <n v="2"/>
    <n v="14400"/>
    <n v="14080"/>
    <n v="0"/>
    <n v="320"/>
    <n v="32"/>
    <n v="18"/>
    <n v="2"/>
    <n v="12960"/>
    <n v="12672"/>
    <n v="0"/>
    <n v="288"/>
    <n v="29"/>
    <n v="29"/>
    <n v="2"/>
    <n v="20880"/>
    <n v="20416"/>
    <n v="0"/>
    <n v="464"/>
    <n v="35"/>
    <n v="20"/>
    <n v="2"/>
    <n v="14400"/>
    <n v="14080"/>
    <n v="0"/>
    <n v="320"/>
    <n v="27"/>
    <n v="23"/>
    <n v="3"/>
    <n v="16560"/>
    <n v="16192"/>
    <n v="0"/>
    <n v="368"/>
    <n v="36"/>
    <n v="30"/>
    <n v="3"/>
    <n v="21600"/>
    <n v="21120"/>
    <n v="0"/>
    <n v="480"/>
    <m/>
    <m/>
    <m/>
    <m/>
    <m/>
    <m/>
    <m/>
    <m/>
    <m/>
    <m/>
    <m/>
    <m/>
    <m/>
    <m/>
    <m/>
    <m/>
    <m/>
    <m/>
    <m/>
    <m/>
    <m/>
  </r>
  <r>
    <x v="2"/>
    <n v="2143014495"/>
    <x v="35"/>
    <x v="31"/>
    <s v=""/>
    <m/>
    <x v="10"/>
    <n v="414"/>
    <n v="11"/>
    <n v="24"/>
    <n v="435"/>
    <n v="12"/>
    <n v="19"/>
    <n v="435"/>
    <n v="12"/>
    <n v="19"/>
    <s v="小学"/>
    <n v="0"/>
    <n v="0"/>
    <n v="12"/>
    <n v="19"/>
    <m/>
    <n v="0"/>
    <n v="8175.3571428571431"/>
    <n v="0"/>
    <m/>
    <n v="0"/>
    <n v="444"/>
    <n v="358"/>
    <n v="28"/>
    <n v="257760"/>
    <n v="228910"/>
    <n v="23122"/>
    <n v="5728"/>
    <n v="8175.3571428571431"/>
    <n v="55"/>
    <n v="52"/>
    <n v="4"/>
    <n v="37440"/>
    <n v="29286"/>
    <m/>
    <n v="832"/>
    <n v="71"/>
    <n v="50"/>
    <n v="4"/>
    <n v="36000"/>
    <n v="28158"/>
    <m/>
    <n v="800"/>
    <n v="69"/>
    <n v="54"/>
    <n v="4"/>
    <n v="38880"/>
    <n v="30410"/>
    <m/>
    <n v="864"/>
    <n v="81"/>
    <n v="71"/>
    <n v="4"/>
    <n v="51120"/>
    <n v="37768"/>
    <m/>
    <n v="1136"/>
    <n v="82"/>
    <n v="61"/>
    <n v="4"/>
    <n v="43920"/>
    <n v="34668"/>
    <m/>
    <n v="976"/>
    <n v="86"/>
    <n v="70"/>
    <n v="4"/>
    <n v="50400"/>
    <n v="40300"/>
    <m/>
    <n v="1120"/>
    <m/>
    <m/>
    <m/>
    <m/>
    <m/>
    <m/>
    <m/>
    <m/>
    <m/>
    <m/>
    <m/>
    <m/>
    <m/>
    <m/>
    <m/>
    <m/>
    <m/>
    <m/>
    <m/>
    <m/>
    <m/>
  </r>
  <r>
    <x v="2"/>
    <n v="2143014497"/>
    <x v="36"/>
    <x v="32"/>
    <s v=""/>
    <m/>
    <x v="10"/>
    <n v="38"/>
    <n v="4"/>
    <n v="8"/>
    <n v="33"/>
    <n v="3"/>
    <n v="6"/>
    <n v="33"/>
    <n v="3"/>
    <n v="6"/>
    <s v="小学教学点"/>
    <n v="0"/>
    <n v="0"/>
    <n v="3"/>
    <n v="6"/>
    <m/>
    <n v="7200"/>
    <n v="6766.5"/>
    <n v="9600"/>
    <m/>
    <n v="16800"/>
    <n v="34"/>
    <n v="31"/>
    <n v="4"/>
    <n v="22320"/>
    <n v="19866"/>
    <n v="2206"/>
    <n v="250"/>
    <n v="4966.5"/>
    <m/>
    <m/>
    <m/>
    <m/>
    <m/>
    <m/>
    <m/>
    <n v="5"/>
    <n v="5"/>
    <n v="1"/>
    <n v="3600"/>
    <n v="3204"/>
    <n v="356"/>
    <n v="40"/>
    <m/>
    <m/>
    <m/>
    <m/>
    <m/>
    <m/>
    <m/>
    <n v="11"/>
    <n v="9"/>
    <n v="2"/>
    <n v="6480"/>
    <n v="5768"/>
    <n v="640"/>
    <n v="72"/>
    <n v="18"/>
    <n v="17"/>
    <n v="2"/>
    <n v="12240"/>
    <n v="10894"/>
    <n v="1210"/>
    <n v="13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n v="2143014498"/>
    <x v="37"/>
    <x v="33"/>
    <s v=""/>
    <m/>
    <x v="9"/>
    <n v="623"/>
    <n v="13"/>
    <n v="39"/>
    <n v="619"/>
    <n v="13"/>
    <n v="34"/>
    <n v="619"/>
    <n v="13"/>
    <n v="34"/>
    <s v="小学"/>
    <n v="0"/>
    <n v="0"/>
    <n v="13"/>
    <n v="34"/>
    <m/>
    <n v="0"/>
    <n v="10762.114285714286"/>
    <n v="0"/>
    <m/>
    <n v="0"/>
    <n v="675"/>
    <n v="528"/>
    <n v="35"/>
    <n v="380160"/>
    <n v="376674"/>
    <n v="3486"/>
    <m/>
    <n v="10762.114285714286"/>
    <m/>
    <n v="83"/>
    <n v="4"/>
    <n v="59760"/>
    <n v="59000"/>
    <n v="760"/>
    <m/>
    <m/>
    <n v="87"/>
    <n v="4"/>
    <n v="62640"/>
    <n v="62000"/>
    <n v="640"/>
    <m/>
    <m/>
    <n v="87"/>
    <n v="4"/>
    <n v="62640"/>
    <n v="62040"/>
    <n v="600"/>
    <m/>
    <m/>
    <n v="77"/>
    <n v="4"/>
    <n v="55440"/>
    <n v="55108"/>
    <n v="332"/>
    <m/>
    <m/>
    <n v="104"/>
    <n v="6"/>
    <n v="74880"/>
    <n v="74494"/>
    <n v="386"/>
    <m/>
    <m/>
    <n v="90"/>
    <n v="4"/>
    <n v="64800"/>
    <n v="64032"/>
    <n v="768"/>
    <m/>
    <m/>
    <m/>
    <m/>
    <m/>
    <m/>
    <m/>
    <m/>
    <m/>
    <m/>
    <m/>
    <m/>
    <m/>
    <m/>
    <m/>
    <m/>
    <m/>
    <m/>
    <m/>
    <m/>
    <m/>
    <m/>
  </r>
  <r>
    <x v="2"/>
    <n v="2143014499"/>
    <x v="38"/>
    <x v="34"/>
    <s v=""/>
    <m/>
    <x v="9"/>
    <n v="32"/>
    <n v="6"/>
    <n v="8"/>
    <n v="53"/>
    <n v="6"/>
    <n v="8"/>
    <n v="53"/>
    <n v="6"/>
    <n v="8"/>
    <s v="小学"/>
    <n v="0"/>
    <n v="0"/>
    <n v="6"/>
    <n v="8"/>
    <m/>
    <n v="13600"/>
    <n v="1942.8571428571429"/>
    <n v="13600"/>
    <m/>
    <n v="27200"/>
    <n v="47"/>
    <n v="40"/>
    <n v="7"/>
    <n v="28800"/>
    <n v="0"/>
    <n v="0"/>
    <n v="640"/>
    <n v="0"/>
    <n v="4"/>
    <n v="3"/>
    <n v="1"/>
    <n v="2160"/>
    <m/>
    <m/>
    <n v="48"/>
    <n v="7"/>
    <n v="5"/>
    <n v="1"/>
    <n v="3600"/>
    <m/>
    <m/>
    <n v="80"/>
    <n v="2"/>
    <n v="2"/>
    <n v="1"/>
    <n v="1440"/>
    <m/>
    <m/>
    <n v="32"/>
    <n v="12"/>
    <n v="11"/>
    <n v="1"/>
    <n v="7920"/>
    <m/>
    <m/>
    <n v="176"/>
    <n v="10"/>
    <n v="8"/>
    <n v="1"/>
    <n v="5760"/>
    <m/>
    <m/>
    <n v="128"/>
    <n v="12"/>
    <n v="11"/>
    <n v="2"/>
    <n v="7920"/>
    <m/>
    <m/>
    <n v="176"/>
    <m/>
    <m/>
    <m/>
    <m/>
    <m/>
    <m/>
    <m/>
    <m/>
    <m/>
    <m/>
    <m/>
    <m/>
    <m/>
    <m/>
    <m/>
    <m/>
    <m/>
    <m/>
    <m/>
    <m/>
    <m/>
  </r>
  <r>
    <x v="2"/>
    <n v="2143014500"/>
    <x v="39"/>
    <x v="35"/>
    <s v=""/>
    <m/>
    <x v="9"/>
    <n v="6"/>
    <n v="1"/>
    <n v="4"/>
    <n v="17"/>
    <n v="2"/>
    <n v="4"/>
    <n v="17"/>
    <n v="2"/>
    <n v="4"/>
    <s v="小学教学点"/>
    <n v="0"/>
    <n v="0"/>
    <n v="2"/>
    <n v="4"/>
    <m/>
    <n v="4800"/>
    <n v="1200"/>
    <n v="0"/>
    <m/>
    <n v="48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n v="2143014501"/>
    <x v="40"/>
    <x v="36"/>
    <s v=""/>
    <m/>
    <x v="10"/>
    <n v="6"/>
    <n v="2"/>
    <n v="3"/>
    <n v="12"/>
    <n v="3"/>
    <n v="4"/>
    <n v="12"/>
    <n v="3"/>
    <n v="4"/>
    <s v="小学教学点"/>
    <n v="0"/>
    <n v="0"/>
    <n v="3"/>
    <n v="4"/>
    <m/>
    <n v="6800"/>
    <n v="1700"/>
    <n v="0"/>
    <m/>
    <n v="68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n v="2143014502"/>
    <x v="41"/>
    <x v="37"/>
    <s v=""/>
    <m/>
    <x v="9"/>
    <n v="76"/>
    <n v="6"/>
    <n v="8"/>
    <n v="86"/>
    <n v="6"/>
    <n v="10"/>
    <n v="86"/>
    <n v="6"/>
    <n v="10"/>
    <s v="小学"/>
    <n v="0"/>
    <n v="0"/>
    <n v="6"/>
    <n v="10"/>
    <m/>
    <n v="14000"/>
    <n v="22448"/>
    <n v="13600"/>
    <m/>
    <n v="27600"/>
    <n v="88"/>
    <n v="12"/>
    <n v="1"/>
    <n v="8640"/>
    <n v="8448"/>
    <n v="0"/>
    <n v="192"/>
    <n v="8448"/>
    <n v="7"/>
    <n v="0"/>
    <m/>
    <m/>
    <m/>
    <m/>
    <m/>
    <n v="13"/>
    <n v="0"/>
    <m/>
    <m/>
    <m/>
    <m/>
    <m/>
    <n v="13"/>
    <n v="0"/>
    <m/>
    <m/>
    <m/>
    <m/>
    <m/>
    <n v="16"/>
    <n v="0"/>
    <m/>
    <m/>
    <m/>
    <m/>
    <m/>
    <n v="15"/>
    <n v="0"/>
    <m/>
    <m/>
    <m/>
    <m/>
    <m/>
    <n v="24"/>
    <n v="12"/>
    <n v="1"/>
    <n v="8640"/>
    <n v="8448"/>
    <n v="0"/>
    <n v="192"/>
    <m/>
    <m/>
    <m/>
    <m/>
    <m/>
    <m/>
    <m/>
    <m/>
    <m/>
    <m/>
    <m/>
    <m/>
    <m/>
    <m/>
    <m/>
    <m/>
    <m/>
    <m/>
    <m/>
    <m/>
    <m/>
  </r>
  <r>
    <x v="2"/>
    <n v="2143014503"/>
    <x v="42"/>
    <x v="38"/>
    <s v=""/>
    <m/>
    <x v="10"/>
    <n v="356"/>
    <n v="11"/>
    <n v="27"/>
    <n v="392"/>
    <n v="12"/>
    <n v="24"/>
    <n v="392"/>
    <n v="12"/>
    <n v="24"/>
    <s v="小学"/>
    <n v="0"/>
    <n v="0"/>
    <n v="12"/>
    <n v="24"/>
    <m/>
    <n v="0"/>
    <n v="8900.5714285714294"/>
    <n v="0"/>
    <m/>
    <n v="0"/>
    <n v="354"/>
    <n v="354"/>
    <n v="28"/>
    <n v="254880"/>
    <n v="249216"/>
    <m/>
    <n v="5664"/>
    <n v="8900.5714285714294"/>
    <n v="49"/>
    <n v="49"/>
    <n v="6"/>
    <n v="35280"/>
    <n v="34496"/>
    <m/>
    <n v="784"/>
    <n v="47"/>
    <n v="47"/>
    <n v="6"/>
    <n v="33840"/>
    <n v="33088"/>
    <m/>
    <n v="752"/>
    <n v="59"/>
    <n v="59"/>
    <n v="6"/>
    <n v="42480"/>
    <n v="41536"/>
    <m/>
    <n v="944"/>
    <n v="61"/>
    <n v="61"/>
    <n v="6"/>
    <n v="43920"/>
    <n v="42944"/>
    <m/>
    <n v="976"/>
    <n v="68"/>
    <n v="68"/>
    <n v="6"/>
    <n v="48960"/>
    <n v="47872"/>
    <m/>
    <n v="1088"/>
    <n v="70"/>
    <n v="70"/>
    <n v="6"/>
    <n v="50400"/>
    <n v="49280"/>
    <m/>
    <n v="1120"/>
    <m/>
    <m/>
    <m/>
    <m/>
    <m/>
    <m/>
    <m/>
    <m/>
    <m/>
    <m/>
    <m/>
    <m/>
    <m/>
    <m/>
    <m/>
    <m/>
    <m/>
    <m/>
    <m/>
    <m/>
    <m/>
  </r>
  <r>
    <x v="2"/>
    <n v="2143014504"/>
    <x v="43"/>
    <x v="39"/>
    <s v=""/>
    <m/>
    <x v="10"/>
    <n v="670"/>
    <n v="16"/>
    <n v="37"/>
    <n v="663"/>
    <n v="15"/>
    <n v="34"/>
    <n v="663"/>
    <n v="15"/>
    <n v="34"/>
    <s v="小学"/>
    <n v="0"/>
    <n v="0"/>
    <n v="15"/>
    <n v="34"/>
    <m/>
    <n v="0"/>
    <n v="10311.529411764706"/>
    <n v="0"/>
    <m/>
    <n v="0"/>
    <n v="670"/>
    <n v="498"/>
    <n v="34"/>
    <n v="358560"/>
    <n v="350592"/>
    <m/>
    <n v="7968"/>
    <n v="10311.529411764706"/>
    <n v="110"/>
    <n v="83"/>
    <n v="6"/>
    <n v="59760"/>
    <n v="58432"/>
    <m/>
    <n v="1328"/>
    <n v="116"/>
    <n v="99"/>
    <n v="6"/>
    <n v="71280"/>
    <n v="69696"/>
    <m/>
    <n v="1584"/>
    <n v="125"/>
    <n v="88"/>
    <n v="6"/>
    <n v="63360"/>
    <n v="61952"/>
    <m/>
    <n v="1408"/>
    <n v="100"/>
    <n v="69"/>
    <n v="4"/>
    <n v="49680"/>
    <n v="48576"/>
    <m/>
    <n v="1104"/>
    <n v="110"/>
    <n v="78"/>
    <n v="4"/>
    <n v="56160"/>
    <n v="54912"/>
    <m/>
    <n v="1248"/>
    <n v="109"/>
    <n v="81"/>
    <n v="4"/>
    <n v="58320"/>
    <n v="57024"/>
    <m/>
    <n v="1296"/>
    <m/>
    <m/>
    <m/>
    <m/>
    <m/>
    <m/>
    <m/>
    <m/>
    <m/>
    <m/>
    <m/>
    <m/>
    <m/>
    <m/>
    <m/>
    <m/>
    <m/>
    <m/>
    <m/>
    <m/>
    <m/>
  </r>
  <r>
    <x v="2"/>
    <n v="3143014083"/>
    <x v="44"/>
    <x v="40"/>
    <s v=""/>
    <m/>
    <x v="10"/>
    <n v="1271"/>
    <n v="26"/>
    <n v="89"/>
    <n v="1341"/>
    <n v="27"/>
    <n v="88"/>
    <n v="1341"/>
    <n v="0"/>
    <n v="0"/>
    <s v="初级中学"/>
    <n v="27"/>
    <n v="88"/>
    <n v="27"/>
    <n v="88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7"/>
    <n v="391"/>
    <n v="30"/>
    <n v="281520"/>
    <n v="252266"/>
    <n v="19870"/>
    <n v="9384"/>
    <n v="433"/>
    <n v="371.5"/>
    <n v="32"/>
    <n v="267480"/>
    <n v="238818"/>
    <n v="19758"/>
    <n v="8904"/>
    <n v="441"/>
    <n v="356"/>
    <n v="29"/>
    <n v="256320"/>
    <n v="230986"/>
    <n v="5398"/>
    <n v="19936"/>
  </r>
  <r>
    <x v="2"/>
    <n v="3143014085"/>
    <x v="45"/>
    <x v="41"/>
    <s v=""/>
    <m/>
    <x v="9"/>
    <n v="829"/>
    <n v="18"/>
    <n v="63"/>
    <n v="906"/>
    <n v="21"/>
    <n v="66"/>
    <n v="906"/>
    <n v="0"/>
    <n v="0"/>
    <s v="初级中学"/>
    <n v="21"/>
    <n v="66"/>
    <n v="21"/>
    <n v="66"/>
    <m/>
    <n v="0"/>
    <n v="6767.1428571428569"/>
    <n v="0"/>
    <m/>
    <n v="0"/>
    <n v="887"/>
    <n v="719"/>
    <n v="70"/>
    <n v="505644"/>
    <n v="473700"/>
    <n v="19464"/>
    <n v="12480"/>
    <n v="6767.1428571428569"/>
    <n v="273"/>
    <n v="243"/>
    <n v="23"/>
    <n v="173520"/>
    <n v="161520"/>
    <n v="6168"/>
    <n v="5832"/>
    <n v="299"/>
    <n v="263"/>
    <n v="24"/>
    <n v="189360"/>
    <n v="175484"/>
    <n v="7228"/>
    <n v="6648"/>
    <n v="315"/>
    <n v="213"/>
    <n v="23"/>
    <n v="142764"/>
    <n v="136696"/>
    <n v="606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n v="3143014101"/>
    <x v="46"/>
    <x v="26"/>
    <s v=""/>
    <m/>
    <x v="10"/>
    <n v="207"/>
    <n v="9"/>
    <n v="24"/>
    <n v="246"/>
    <n v="9"/>
    <n v="50"/>
    <n v="246"/>
    <n v="6"/>
    <n v="25"/>
    <s v="九年一贯制学校"/>
    <n v="3"/>
    <n v="25"/>
    <n v="9"/>
    <n v="50"/>
    <m/>
    <n v="0"/>
    <n v="6866.8823529411766"/>
    <n v="0"/>
    <m/>
    <n v="0"/>
    <n v="262"/>
    <n v="168"/>
    <n v="17"/>
    <n v="120960"/>
    <n v="116737"/>
    <m/>
    <n v="4224"/>
    <n v="6866.8823529411766"/>
    <n v="9"/>
    <n v="0"/>
    <m/>
    <m/>
    <m/>
    <m/>
    <m/>
    <n v="11"/>
    <n v="0"/>
    <m/>
    <m/>
    <m/>
    <m/>
    <m/>
    <n v="29"/>
    <n v="25"/>
    <n v="2"/>
    <m/>
    <m/>
    <m/>
    <m/>
    <n v="15"/>
    <n v="33"/>
    <n v="2"/>
    <m/>
    <m/>
    <m/>
    <m/>
    <n v="33"/>
    <n v="27"/>
    <n v="2"/>
    <m/>
    <m/>
    <m/>
    <m/>
    <n v="36"/>
    <n v="30"/>
    <n v="2"/>
    <m/>
    <m/>
    <m/>
    <m/>
    <n v="44"/>
    <n v="19"/>
    <n v="3"/>
    <m/>
    <m/>
    <m/>
    <m/>
    <n v="30"/>
    <n v="23"/>
    <n v="6"/>
    <m/>
    <m/>
    <m/>
    <m/>
    <n v="49"/>
    <n v="30"/>
    <n v="7"/>
    <m/>
    <m/>
    <m/>
    <m/>
  </r>
  <r>
    <x v="3"/>
    <n v="2143012981"/>
    <x v="47"/>
    <x v="42"/>
    <s v=""/>
    <m/>
    <x v="11"/>
    <n v="1116"/>
    <n v="25"/>
    <n v="61"/>
    <n v="1146"/>
    <n v="25"/>
    <n v="59"/>
    <n v="1146"/>
    <n v="25"/>
    <n v="59"/>
    <s v="小学"/>
    <n v="0"/>
    <n v="0"/>
    <n v="25"/>
    <n v="59"/>
    <m/>
    <n v="0"/>
    <n v="10591.71875"/>
    <n v="0"/>
    <m/>
    <n v="0"/>
    <n v="1158"/>
    <n v="1029"/>
    <n v="64"/>
    <n v="740880"/>
    <n v="677870"/>
    <n v="20340"/>
    <n v="41160"/>
    <n v="10591.71875"/>
    <n v="168"/>
    <n v="156"/>
    <n v="10"/>
    <n v="112320"/>
    <n v="105070"/>
    <n v="3390"/>
    <n v="6240"/>
    <n v="179"/>
    <n v="148"/>
    <n v="10"/>
    <n v="106560"/>
    <n v="100990"/>
    <n v="3390"/>
    <n v="5920"/>
    <n v="216"/>
    <n v="186"/>
    <n v="11"/>
    <n v="133920"/>
    <n v="120370"/>
    <n v="3390"/>
    <n v="7440"/>
    <n v="183"/>
    <n v="167"/>
    <n v="11"/>
    <n v="120240"/>
    <n v="110680"/>
    <n v="3390"/>
    <n v="6680"/>
    <n v="216"/>
    <n v="193"/>
    <n v="11"/>
    <n v="138960"/>
    <n v="123950"/>
    <n v="3390"/>
    <n v="7720"/>
    <n v="196"/>
    <n v="179"/>
    <n v="11"/>
    <n v="128880"/>
    <n v="116810"/>
    <n v="3390"/>
    <n v="7160"/>
    <m/>
    <m/>
    <m/>
    <m/>
    <m/>
    <m/>
    <m/>
    <m/>
    <m/>
    <m/>
    <m/>
    <m/>
    <m/>
    <m/>
    <m/>
    <m/>
    <m/>
    <m/>
    <m/>
    <m/>
    <m/>
  </r>
  <r>
    <x v="3"/>
    <n v="2143012982"/>
    <x v="48"/>
    <x v="43"/>
    <s v=""/>
    <m/>
    <x v="11"/>
    <n v="371"/>
    <n v="9"/>
    <n v="24"/>
    <n v="428"/>
    <n v="10"/>
    <n v="26"/>
    <n v="428"/>
    <n v="10"/>
    <n v="26"/>
    <s v="小学"/>
    <n v="0"/>
    <n v="0"/>
    <n v="10"/>
    <n v="26"/>
    <m/>
    <n v="0"/>
    <n v="9332.3076923076915"/>
    <n v="0"/>
    <m/>
    <n v="0"/>
    <n v="434"/>
    <n v="337"/>
    <n v="26"/>
    <n v="242640"/>
    <n v="242640"/>
    <n v="0"/>
    <n v="0"/>
    <n v="9332.3076923076915"/>
    <n v="52"/>
    <n v="31"/>
    <n v="3"/>
    <n v="22320"/>
    <n v="18302.400000000001"/>
    <n v="0"/>
    <n v="0"/>
    <n v="49"/>
    <n v="32"/>
    <n v="3"/>
    <n v="23040"/>
    <n v="18892.8"/>
    <n v="0"/>
    <n v="0"/>
    <n v="75"/>
    <n v="49"/>
    <n v="3"/>
    <n v="35280"/>
    <n v="28929.599999999999"/>
    <n v="0"/>
    <n v="0"/>
    <n v="87"/>
    <n v="77"/>
    <n v="3"/>
    <n v="55440"/>
    <n v="45460.800000000003"/>
    <n v="0"/>
    <n v="0"/>
    <n v="75"/>
    <n v="66"/>
    <n v="3"/>
    <n v="47520"/>
    <n v="38966.400000000001"/>
    <n v="0"/>
    <n v="0"/>
    <n v="96"/>
    <n v="82"/>
    <n v="3"/>
    <n v="59040"/>
    <n v="48412.800000000003"/>
    <n v="0"/>
    <n v="0"/>
    <m/>
    <m/>
    <m/>
    <m/>
    <m/>
    <m/>
    <m/>
    <m/>
    <m/>
    <m/>
    <m/>
    <m/>
    <m/>
    <m/>
    <m/>
    <m/>
    <m/>
    <m/>
    <m/>
    <m/>
    <m/>
  </r>
  <r>
    <x v="3"/>
    <n v="2143012984"/>
    <x v="49"/>
    <x v="44"/>
    <s v=""/>
    <m/>
    <x v="11"/>
    <n v="243"/>
    <n v="7"/>
    <n v="17"/>
    <n v="237"/>
    <n v="7"/>
    <n v="19"/>
    <n v="237"/>
    <n v="7"/>
    <n v="19"/>
    <s v="小学"/>
    <n v="0"/>
    <n v="0"/>
    <n v="7"/>
    <n v="19"/>
    <m/>
    <n v="0"/>
    <n v="8882.5"/>
    <n v="0"/>
    <m/>
    <n v="0"/>
    <n v="239"/>
    <n v="209"/>
    <n v="16"/>
    <n v="1507480"/>
    <n v="142120"/>
    <n v="0"/>
    <n v="8360"/>
    <n v="8882.5"/>
    <n v="39"/>
    <n v="33"/>
    <n v="1"/>
    <n v="23760"/>
    <n v="22440"/>
    <n v="0"/>
    <n v="1320"/>
    <n v="80"/>
    <n v="73"/>
    <n v="3"/>
    <n v="52560"/>
    <n v="49640"/>
    <n v="0"/>
    <n v="2920"/>
    <n v="29"/>
    <n v="28"/>
    <n v="2"/>
    <n v="20160"/>
    <n v="19040"/>
    <n v="0"/>
    <n v="1120"/>
    <n v="34"/>
    <n v="25"/>
    <n v="1"/>
    <n v="18000"/>
    <n v="17000"/>
    <n v="0"/>
    <n v="1000"/>
    <n v="32"/>
    <n v="25"/>
    <n v="2"/>
    <n v="18000"/>
    <n v="17000"/>
    <n v="0"/>
    <n v="1000"/>
    <n v="25"/>
    <n v="25"/>
    <n v="1"/>
    <n v="18000"/>
    <n v="17000"/>
    <n v="0"/>
    <n v="1000"/>
    <m/>
    <m/>
    <m/>
    <m/>
    <m/>
    <m/>
    <m/>
    <m/>
    <m/>
    <m/>
    <m/>
    <m/>
    <m/>
    <m/>
    <m/>
    <m/>
    <m/>
    <m/>
    <m/>
    <m/>
    <m/>
  </r>
  <r>
    <x v="3"/>
    <n v="2143012985"/>
    <x v="50"/>
    <x v="43"/>
    <m/>
    <s v="合并到枫树小学"/>
    <x v="11"/>
    <n v="6"/>
    <n v="1"/>
    <n v="2"/>
    <n v="6"/>
    <n v="1"/>
    <n v="2"/>
    <n v="6"/>
    <n v="1"/>
    <n v="2"/>
    <s v="小学教学点"/>
    <n v="0"/>
    <n v="0"/>
    <n v="1"/>
    <n v="2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n v="2143012987"/>
    <x v="51"/>
    <x v="45"/>
    <s v=""/>
    <m/>
    <x v="11"/>
    <n v="36"/>
    <n v="7"/>
    <n v="10"/>
    <n v="48"/>
    <n v="6"/>
    <n v="9"/>
    <n v="48"/>
    <n v="6"/>
    <n v="9"/>
    <s v="小学"/>
    <n v="0"/>
    <n v="0"/>
    <n v="6"/>
    <n v="9"/>
    <m/>
    <n v="13800"/>
    <n v="5865"/>
    <n v="16000"/>
    <m/>
    <n v="29800"/>
    <n v="48"/>
    <n v="46"/>
    <n v="8"/>
    <n v="33120"/>
    <n v="33120"/>
    <n v="0"/>
    <n v="0"/>
    <n v="4140"/>
    <n v="6"/>
    <n v="6"/>
    <n v="1"/>
    <n v="4320"/>
    <n v="4102"/>
    <n v="0"/>
    <n v="0"/>
    <n v="4"/>
    <n v="4"/>
    <n v="1"/>
    <n v="2880"/>
    <n v="2875"/>
    <n v="0"/>
    <n v="0"/>
    <n v="8"/>
    <n v="7"/>
    <n v="1"/>
    <n v="5040"/>
    <n v="4796"/>
    <n v="0"/>
    <n v="0"/>
    <n v="11"/>
    <n v="11"/>
    <n v="2"/>
    <n v="7920"/>
    <n v="8390"/>
    <n v="0"/>
    <n v="0"/>
    <n v="5"/>
    <n v="5"/>
    <n v="1"/>
    <n v="3600"/>
    <n v="4367"/>
    <n v="0"/>
    <n v="0"/>
    <n v="14"/>
    <n v="13"/>
    <n v="2"/>
    <n v="9360"/>
    <n v="8590"/>
    <n v="0"/>
    <n v="0"/>
    <m/>
    <m/>
    <m/>
    <m/>
    <m/>
    <m/>
    <m/>
    <m/>
    <m/>
    <m/>
    <m/>
    <m/>
    <m/>
    <m/>
    <m/>
    <m/>
    <m/>
    <m/>
    <m/>
    <m/>
    <m/>
  </r>
  <r>
    <x v="3"/>
    <n v="2143012992"/>
    <x v="52"/>
    <x v="46"/>
    <s v=""/>
    <m/>
    <x v="12"/>
    <n v="182"/>
    <n v="6"/>
    <n v="14"/>
    <n v="214"/>
    <n v="6"/>
    <n v="11"/>
    <n v="214"/>
    <n v="6"/>
    <n v="11"/>
    <s v="小学"/>
    <n v="0"/>
    <n v="0"/>
    <n v="6"/>
    <n v="11"/>
    <m/>
    <n v="0"/>
    <n v="9910"/>
    <n v="7400"/>
    <m/>
    <n v="7400"/>
    <n v="214"/>
    <n v="194"/>
    <n v="14"/>
    <n v="139680"/>
    <n v="138740"/>
    <n v="940"/>
    <n v="0"/>
    <n v="9910"/>
    <n v="18"/>
    <n v="17"/>
    <n v="2"/>
    <n v="12240"/>
    <n v="17110"/>
    <n v="0"/>
    <n v="0"/>
    <n v="29"/>
    <n v="25"/>
    <n v="2"/>
    <n v="18000"/>
    <n v="17350"/>
    <n v="0"/>
    <n v="0"/>
    <n v="36"/>
    <n v="32"/>
    <n v="2"/>
    <n v="23040"/>
    <n v="19140"/>
    <n v="0"/>
    <n v="0"/>
    <n v="35"/>
    <n v="33"/>
    <n v="2"/>
    <n v="23760"/>
    <n v="19170"/>
    <n v="0"/>
    <n v="0"/>
    <n v="51"/>
    <n v="46"/>
    <n v="2"/>
    <n v="33120"/>
    <n v="19560"/>
    <n v="0"/>
    <n v="0"/>
    <n v="45"/>
    <n v="41"/>
    <n v="2"/>
    <n v="29520"/>
    <n v="19410"/>
    <n v="0"/>
    <n v="0"/>
    <m/>
    <m/>
    <m/>
    <m/>
    <m/>
    <m/>
    <m/>
    <m/>
    <m/>
    <m/>
    <m/>
    <m/>
    <m/>
    <m/>
    <m/>
    <m/>
    <m/>
    <m/>
    <m/>
    <m/>
    <m/>
  </r>
  <r>
    <x v="3"/>
    <n v="2143012993"/>
    <x v="53"/>
    <x v="47"/>
    <s v=""/>
    <m/>
    <x v="12"/>
    <n v="6"/>
    <n v="2"/>
    <n v="3"/>
    <n v="10"/>
    <n v="2"/>
    <n v="4"/>
    <n v="10"/>
    <n v="2"/>
    <n v="4"/>
    <s v="小学教学点"/>
    <n v="0"/>
    <n v="0"/>
    <n v="2"/>
    <n v="4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n v="2143012994"/>
    <x v="54"/>
    <x v="48"/>
    <s v=""/>
    <m/>
    <x v="12"/>
    <n v="32"/>
    <n v="6"/>
    <n v="10"/>
    <n v="50"/>
    <n v="6"/>
    <n v="10"/>
    <n v="50"/>
    <n v="6"/>
    <n v="10"/>
    <s v="小学"/>
    <n v="0"/>
    <n v="0"/>
    <n v="6"/>
    <n v="10"/>
    <m/>
    <n v="14000"/>
    <n v="4963.5555555555557"/>
    <n v="14000"/>
    <m/>
    <n v="28000"/>
    <n v="53"/>
    <n v="43"/>
    <n v="9"/>
    <n v="30960"/>
    <n v="30672"/>
    <n v="0"/>
    <n v="0"/>
    <n v="3408"/>
    <n v="0"/>
    <n v="0"/>
    <n v="0"/>
    <n v="0"/>
    <n v="0"/>
    <n v="0"/>
    <n v="0"/>
    <n v="0"/>
    <n v="0"/>
    <n v="0"/>
    <n v="0"/>
    <n v="0"/>
    <n v="0"/>
    <n v="0"/>
    <n v="8"/>
    <n v="8"/>
    <n v="1"/>
    <n v="5760"/>
    <n v="4608"/>
    <n v="0"/>
    <n v="0"/>
    <n v="7"/>
    <n v="7"/>
    <n v="2"/>
    <n v="5040"/>
    <n v="4032"/>
    <n v="0"/>
    <n v="0"/>
    <n v="9"/>
    <n v="9"/>
    <n v="2"/>
    <n v="6480"/>
    <n v="4608"/>
    <n v="0"/>
    <n v="0"/>
    <n v="19"/>
    <n v="19"/>
    <n v="19"/>
    <n v="13680"/>
    <n v="10944"/>
    <n v="0"/>
    <n v="0"/>
    <m/>
    <m/>
    <m/>
    <m/>
    <m/>
    <m/>
    <m/>
    <m/>
    <m/>
    <m/>
    <m/>
    <m/>
    <m/>
    <m/>
    <m/>
    <m/>
    <m/>
    <m/>
    <m/>
    <m/>
    <m/>
  </r>
  <r>
    <x v="3"/>
    <n v="2143012995"/>
    <x v="55"/>
    <x v="49"/>
    <s v=""/>
    <m/>
    <x v="12"/>
    <n v="57"/>
    <n v="6"/>
    <n v="10"/>
    <n v="61"/>
    <n v="6"/>
    <n v="10"/>
    <n v="61"/>
    <n v="6"/>
    <n v="10"/>
    <s v="小学"/>
    <n v="0"/>
    <n v="0"/>
    <n v="6"/>
    <n v="10"/>
    <m/>
    <n v="14000"/>
    <n v="8957.6"/>
    <n v="14000"/>
    <m/>
    <n v="28000"/>
    <n v="64"/>
    <n v="43"/>
    <n v="5"/>
    <n v="30960"/>
    <n v="30788"/>
    <n v="172"/>
    <n v="0"/>
    <n v="6157.6"/>
    <n v="2"/>
    <n v="0"/>
    <n v="0"/>
    <n v="0"/>
    <n v="0"/>
    <n v="0"/>
    <n v="0"/>
    <n v="13"/>
    <n v="11"/>
    <n v="2"/>
    <n v="7920"/>
    <n v="7885.6"/>
    <n v="34.4"/>
    <n v="0"/>
    <n v="9"/>
    <n v="8"/>
    <n v="1"/>
    <n v="5760"/>
    <n v="5725.6"/>
    <n v="34.4"/>
    <n v="0"/>
    <n v="15"/>
    <n v="14"/>
    <n v="1"/>
    <n v="10080"/>
    <n v="10045.6"/>
    <n v="34.4"/>
    <n v="0"/>
    <n v="16"/>
    <n v="5"/>
    <n v="1"/>
    <n v="2880"/>
    <n v="2845.6"/>
    <n v="34.4"/>
    <n v="0"/>
    <n v="9"/>
    <n v="5"/>
    <n v="1"/>
    <n v="2880"/>
    <n v="2845.6"/>
    <n v="34.4"/>
    <n v="0"/>
    <m/>
    <m/>
    <m/>
    <m/>
    <m/>
    <m/>
    <m/>
    <m/>
    <m/>
    <m/>
    <m/>
    <m/>
    <m/>
    <m/>
    <m/>
    <m/>
    <m/>
    <m/>
    <m/>
    <m/>
    <m/>
  </r>
  <r>
    <x v="3"/>
    <n v="2143012997"/>
    <x v="56"/>
    <x v="50"/>
    <s v=""/>
    <m/>
    <x v="12"/>
    <n v="24"/>
    <n v="3"/>
    <n v="5"/>
    <n v="30"/>
    <n v="3"/>
    <n v="5"/>
    <n v="30"/>
    <n v="3"/>
    <n v="5"/>
    <s v="小学教学点"/>
    <n v="0"/>
    <n v="0"/>
    <n v="3"/>
    <n v="5"/>
    <m/>
    <n v="7000"/>
    <n v="5476.25"/>
    <n v="7000"/>
    <m/>
    <n v="14000"/>
    <n v="25"/>
    <n v="25"/>
    <n v="4"/>
    <n v="18000"/>
    <n v="14905"/>
    <m/>
    <m/>
    <n v="3726.25"/>
    <n v="9"/>
    <n v="9"/>
    <n v="1"/>
    <n v="6480"/>
    <n v="5184"/>
    <m/>
    <m/>
    <m/>
    <m/>
    <m/>
    <m/>
    <m/>
    <m/>
    <m/>
    <n v="3"/>
    <n v="3"/>
    <n v="1"/>
    <n v="2160"/>
    <n v="2160"/>
    <m/>
    <m/>
    <m/>
    <m/>
    <m/>
    <m/>
    <m/>
    <m/>
    <m/>
    <n v="13"/>
    <n v="13"/>
    <n v="2"/>
    <n v="9360"/>
    <n v="7561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n v="2143013002"/>
    <x v="57"/>
    <x v="51"/>
    <s v=""/>
    <m/>
    <x v="12"/>
    <n v="4"/>
    <n v="1"/>
    <n v="3"/>
    <n v="13"/>
    <n v="2"/>
    <n v="4"/>
    <n v="13"/>
    <n v="2"/>
    <n v="4"/>
    <s v="小学教学点"/>
    <n v="0"/>
    <n v="0"/>
    <n v="2"/>
    <n v="4"/>
    <m/>
    <n v="4800"/>
    <n v="1200"/>
    <n v="0"/>
    <m/>
    <n v="48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n v="3143011146"/>
    <x v="58"/>
    <x v="52"/>
    <s v=""/>
    <m/>
    <x v="11"/>
    <n v="1642"/>
    <n v="32"/>
    <n v="116"/>
    <n v="1695"/>
    <n v="34"/>
    <n v="238"/>
    <n v="1695"/>
    <n v="9"/>
    <n v="119"/>
    <s v="九年一贯制学校"/>
    <n v="25"/>
    <n v="119"/>
    <n v="34"/>
    <n v="238"/>
    <m/>
    <n v="0"/>
    <n v="10579.472527472528"/>
    <n v="0"/>
    <m/>
    <n v="0"/>
    <n v="1703"/>
    <n v="1558"/>
    <n v="91"/>
    <n v="1158800"/>
    <n v="962732"/>
    <n v="196068"/>
    <n v="0"/>
    <n v="10579.472527472528"/>
    <n v="48"/>
    <n v="36"/>
    <n v="2"/>
    <n v="26640"/>
    <n v="20360"/>
    <m/>
    <m/>
    <n v="47"/>
    <n v="38"/>
    <n v="2"/>
    <n v="27360"/>
    <n v="21372"/>
    <m/>
    <m/>
    <n v="50"/>
    <n v="44"/>
    <n v="3"/>
    <n v="32400"/>
    <n v="28010"/>
    <m/>
    <m/>
    <n v="83"/>
    <n v="72"/>
    <n v="3"/>
    <n v="51840"/>
    <n v="45368"/>
    <m/>
    <m/>
    <n v="77"/>
    <n v="65"/>
    <n v="5"/>
    <n v="46800"/>
    <n v="40584"/>
    <m/>
    <m/>
    <n v="70"/>
    <n v="66"/>
    <n v="5"/>
    <n v="47520"/>
    <n v="44938"/>
    <m/>
    <m/>
    <n v="419"/>
    <n v="401"/>
    <n v="18"/>
    <n v="288720"/>
    <n v="188691"/>
    <m/>
    <m/>
    <n v="432"/>
    <n v="391"/>
    <n v="24"/>
    <n v="281520"/>
    <n v="239316"/>
    <m/>
    <m/>
    <n v="477"/>
    <n v="445"/>
    <n v="29"/>
    <n v="356000"/>
    <n v="334093"/>
    <m/>
    <m/>
  </r>
  <r>
    <x v="3"/>
    <n v="3143011148"/>
    <x v="59"/>
    <x v="53"/>
    <s v=""/>
    <m/>
    <x v="12"/>
    <n v="837"/>
    <n v="21"/>
    <n v="71"/>
    <n v="988"/>
    <n v="24"/>
    <n v="142"/>
    <n v="988"/>
    <n v="11"/>
    <n v="71"/>
    <s v="九年一贯制学校"/>
    <n v="13"/>
    <n v="71"/>
    <n v="24"/>
    <n v="142"/>
    <m/>
    <n v="0"/>
    <n v="9664.3661971830988"/>
    <n v="0"/>
    <m/>
    <n v="0"/>
    <n v="980"/>
    <n v="935"/>
    <n v="71"/>
    <n v="718400"/>
    <n v="686170"/>
    <n v="28028"/>
    <n v="0"/>
    <n v="9664.3661971830988"/>
    <n v="40"/>
    <n v="40"/>
    <n v="3"/>
    <n v="28800"/>
    <n v="23040"/>
    <n v="1200"/>
    <m/>
    <n v="53"/>
    <n v="52"/>
    <n v="4"/>
    <n v="37440"/>
    <n v="29952"/>
    <n v="1559"/>
    <m/>
    <n v="66"/>
    <n v="65"/>
    <n v="5"/>
    <n v="46800"/>
    <n v="37440"/>
    <n v="1948"/>
    <m/>
    <n v="74"/>
    <n v="64"/>
    <n v="6"/>
    <n v="46080"/>
    <n v="36864"/>
    <n v="1918"/>
    <m/>
    <n v="75"/>
    <n v="74"/>
    <n v="6"/>
    <n v="53280"/>
    <n v="42624"/>
    <n v="2218"/>
    <m/>
    <n v="83"/>
    <n v="75"/>
    <n v="6"/>
    <n v="54000"/>
    <n v="43200"/>
    <n v="2248"/>
    <m/>
    <n v="172"/>
    <n v="167"/>
    <n v="16"/>
    <n v="133600"/>
    <n v="106880"/>
    <n v="5006"/>
    <m/>
    <n v="191"/>
    <n v="184"/>
    <n v="15"/>
    <n v="147200"/>
    <n v="11776"/>
    <n v="5516"/>
    <m/>
    <n v="225"/>
    <n v="214"/>
    <n v="17"/>
    <n v="171200"/>
    <n v="13696"/>
    <n v="6415"/>
    <m/>
  </r>
  <r>
    <x v="3"/>
    <n v="3143011149"/>
    <x v="60"/>
    <x v="54"/>
    <s v=""/>
    <m/>
    <x v="11"/>
    <n v="394"/>
    <n v="13"/>
    <n v="40"/>
    <n v="485"/>
    <n v="14"/>
    <n v="84"/>
    <n v="485"/>
    <n v="8"/>
    <n v="42"/>
    <s v="九年一贯制学校"/>
    <n v="6"/>
    <n v="42"/>
    <n v="14"/>
    <n v="84"/>
    <m/>
    <n v="0"/>
    <n v="7162.086956521739"/>
    <n v="0"/>
    <m/>
    <n v="0"/>
    <n v="479"/>
    <n v="436"/>
    <n v="46"/>
    <n v="331200"/>
    <n v="329456"/>
    <n v="1744"/>
    <n v="0"/>
    <n v="7162.086956521739"/>
    <n v="25"/>
    <n v="24"/>
    <n v="2"/>
    <n v="17280"/>
    <n v="17184"/>
    <n v="96"/>
    <n v="0"/>
    <n v="29"/>
    <n v="26"/>
    <n v="2"/>
    <n v="18720"/>
    <n v="18616"/>
    <n v="104"/>
    <n v="0"/>
    <n v="29"/>
    <n v="28"/>
    <n v="2"/>
    <n v="20160"/>
    <n v="20048"/>
    <n v="112"/>
    <n v="0"/>
    <n v="36"/>
    <n v="34"/>
    <n v="2"/>
    <n v="24480"/>
    <n v="24344"/>
    <n v="136"/>
    <n v="0"/>
    <n v="50"/>
    <n v="48"/>
    <n v="2"/>
    <n v="34560"/>
    <n v="34360"/>
    <n v="192"/>
    <n v="0"/>
    <n v="34"/>
    <n v="32"/>
    <n v="2"/>
    <n v="23040"/>
    <n v="22912"/>
    <n v="128"/>
    <n v="0"/>
    <n v="65"/>
    <n v="65"/>
    <n v="11"/>
    <n v="52000"/>
    <n v="51740"/>
    <n v="260"/>
    <n v="0"/>
    <n v="85"/>
    <n v="60"/>
    <n v="13"/>
    <n v="48000"/>
    <n v="47760"/>
    <n v="240"/>
    <n v="0"/>
    <n v="98"/>
    <n v="91"/>
    <n v="13"/>
    <n v="72800"/>
    <n v="72436"/>
    <n v="364"/>
    <m/>
  </r>
  <r>
    <x v="4"/>
    <n v="2143014237"/>
    <x v="61"/>
    <x v="55"/>
    <m/>
    <s v="合并到堆头小学"/>
    <x v="13"/>
    <n v="4"/>
    <n v="2"/>
    <n v="0"/>
    <n v="4"/>
    <n v="1"/>
    <n v="1"/>
    <n v="4"/>
    <n v="1"/>
    <n v="1"/>
    <s v="小学教学点"/>
    <n v="0"/>
    <n v="0"/>
    <n v="1"/>
    <n v="1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n v="2143014240"/>
    <x v="62"/>
    <x v="56"/>
    <s v=""/>
    <m/>
    <x v="14"/>
    <n v="3"/>
    <n v="1"/>
    <n v="1"/>
    <n v="5"/>
    <n v="1"/>
    <n v="1"/>
    <n v="5"/>
    <n v="1"/>
    <n v="1"/>
    <s v="小学教学点"/>
    <n v="0"/>
    <n v="0"/>
    <n v="1"/>
    <n v="1"/>
    <n v="2500"/>
    <n v="2500"/>
    <n v="2500"/>
    <n v="2500"/>
    <m/>
    <n v="50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n v="2143014241"/>
    <x v="63"/>
    <x v="57"/>
    <m/>
    <s v="合并到高桥小学 "/>
    <x v="13"/>
    <n v="2"/>
    <n v="1"/>
    <n v="1"/>
    <n v="3"/>
    <n v="1"/>
    <n v="1"/>
    <n v="3"/>
    <n v="1"/>
    <n v="1"/>
    <s v="小学教学点"/>
    <n v="0"/>
    <n v="0"/>
    <n v="1"/>
    <n v="1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n v="2143014243"/>
    <x v="64"/>
    <x v="58"/>
    <s v=""/>
    <m/>
    <x v="13"/>
    <n v="19"/>
    <n v="3"/>
    <n v="5"/>
    <n v="30"/>
    <n v="4"/>
    <n v="6"/>
    <n v="30"/>
    <n v="4"/>
    <n v="6"/>
    <s v="小学教学点"/>
    <n v="0"/>
    <n v="0"/>
    <n v="4"/>
    <n v="6"/>
    <m/>
    <n v="9200"/>
    <n v="1533.3333333333333"/>
    <n v="7000"/>
    <m/>
    <n v="162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n v="2143014244"/>
    <x v="65"/>
    <x v="55"/>
    <s v=""/>
    <m/>
    <x v="13"/>
    <n v="163"/>
    <n v="6"/>
    <n v="12"/>
    <n v="181"/>
    <n v="6"/>
    <n v="12"/>
    <n v="181"/>
    <n v="6"/>
    <n v="12"/>
    <s v="小学"/>
    <n v="0"/>
    <n v="0"/>
    <n v="6"/>
    <n v="12"/>
    <m/>
    <n v="7200"/>
    <n v="8739.6666666666661"/>
    <n v="7200"/>
    <m/>
    <n v="14400"/>
    <n v="185"/>
    <n v="161"/>
    <n v="12"/>
    <n v="104592"/>
    <n v="97676"/>
    <n v="2500"/>
    <n v="4416"/>
    <n v="8139.666666666667"/>
    <n v="30"/>
    <n v="19"/>
    <n v="2"/>
    <n v="13680"/>
    <n v="12672"/>
    <n v="400"/>
    <n v="608"/>
    <n v="21"/>
    <n v="18"/>
    <n v="2"/>
    <n v="12960"/>
    <n v="11984"/>
    <n v="400"/>
    <n v="576"/>
    <n v="37"/>
    <n v="36"/>
    <n v="2"/>
    <n v="18432"/>
    <n v="17296"/>
    <n v="400"/>
    <n v="736"/>
    <n v="36"/>
    <n v="33"/>
    <n v="2"/>
    <n v="23160"/>
    <n v="21636"/>
    <n v="500"/>
    <n v="1024"/>
    <n v="29"/>
    <n v="25"/>
    <n v="2"/>
    <n v="18000"/>
    <n v="16700"/>
    <n v="500"/>
    <n v="800"/>
    <n v="32"/>
    <n v="30"/>
    <n v="2"/>
    <n v="18360"/>
    <n v="17388"/>
    <n v="300"/>
    <n v="672"/>
    <m/>
    <m/>
    <m/>
    <m/>
    <m/>
    <m/>
    <m/>
    <m/>
    <m/>
    <m/>
    <m/>
    <m/>
    <m/>
    <m/>
    <m/>
    <m/>
    <m/>
    <m/>
    <m/>
    <m/>
    <m/>
  </r>
  <r>
    <x v="4"/>
    <n v="2143014245"/>
    <x v="66"/>
    <x v="59"/>
    <m/>
    <s v="合并到亭子观小学"/>
    <x v="13"/>
    <n v="2"/>
    <n v="1"/>
    <n v="1"/>
    <n v="5"/>
    <n v="2"/>
    <n v="3"/>
    <n v="5"/>
    <n v="2"/>
    <n v="3"/>
    <s v="小学教学点"/>
    <n v="0"/>
    <n v="0"/>
    <n v="2"/>
    <n v="3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n v="2143014246"/>
    <x v="67"/>
    <x v="57"/>
    <s v=""/>
    <m/>
    <x v="13"/>
    <n v="137"/>
    <n v="6"/>
    <n v="12"/>
    <n v="164"/>
    <n v="6"/>
    <n v="12"/>
    <n v="164"/>
    <n v="6"/>
    <n v="12"/>
    <s v="小学"/>
    <n v="0"/>
    <n v="0"/>
    <n v="6"/>
    <n v="12"/>
    <m/>
    <n v="7200"/>
    <n v="7393.6923076923076"/>
    <n v="7200"/>
    <m/>
    <n v="14400"/>
    <n v="162"/>
    <n v="141"/>
    <n v="13"/>
    <n v="97200"/>
    <n v="88918"/>
    <n v="2450"/>
    <n v="5832"/>
    <n v="6839.8461538461543"/>
    <n v="25"/>
    <n v="22"/>
    <n v="1"/>
    <n v="15840"/>
    <n v="14736"/>
    <n v="400"/>
    <n v="704"/>
    <n v="22"/>
    <n v="18"/>
    <n v="2"/>
    <n v="12960"/>
    <n v="11984"/>
    <n v="400"/>
    <n v="576"/>
    <n v="21"/>
    <n v="18"/>
    <n v="2"/>
    <n v="12960"/>
    <n v="11984"/>
    <n v="400"/>
    <n v="576"/>
    <n v="29"/>
    <n v="21"/>
    <n v="2"/>
    <n v="14400"/>
    <n v="13248"/>
    <n v="400"/>
    <n v="752"/>
    <n v="27"/>
    <n v="24"/>
    <n v="2"/>
    <n v="16560"/>
    <n v="15400"/>
    <n v="400"/>
    <n v="760"/>
    <n v="38"/>
    <n v="38"/>
    <n v="2"/>
    <n v="24480"/>
    <n v="21566"/>
    <n v="450"/>
    <n v="2464"/>
    <m/>
    <m/>
    <m/>
    <m/>
    <m/>
    <m/>
    <m/>
    <m/>
    <m/>
    <m/>
    <m/>
    <m/>
    <m/>
    <m/>
    <m/>
    <m/>
    <m/>
    <m/>
    <m/>
    <m/>
    <m/>
  </r>
  <r>
    <x v="4"/>
    <n v="2143014252"/>
    <x v="68"/>
    <x v="60"/>
    <s v=""/>
    <m/>
    <x v="14"/>
    <n v="42"/>
    <n v="5"/>
    <n v="10"/>
    <n v="62"/>
    <n v="6"/>
    <n v="9"/>
    <n v="62"/>
    <n v="6"/>
    <n v="9"/>
    <s v="小学"/>
    <n v="0"/>
    <n v="0"/>
    <n v="6"/>
    <n v="9"/>
    <m/>
    <n v="13800"/>
    <n v="5767"/>
    <n v="12000"/>
    <m/>
    <n v="25800"/>
    <n v="61"/>
    <n v="47"/>
    <n v="8"/>
    <n v="33840"/>
    <n v="32336"/>
    <n v="0"/>
    <n v="1504"/>
    <n v="4042"/>
    <n v="5"/>
    <n v="5"/>
    <n v="1"/>
    <n v="3600"/>
    <n v="3440"/>
    <n v="0"/>
    <n v="160"/>
    <n v="6"/>
    <n v="4"/>
    <n v="1"/>
    <n v="2880"/>
    <n v="2752"/>
    <n v="0"/>
    <n v="128"/>
    <n v="6"/>
    <n v="5"/>
    <n v="1"/>
    <n v="3600"/>
    <n v="3440"/>
    <n v="0"/>
    <n v="160"/>
    <n v="14"/>
    <n v="10"/>
    <n v="1"/>
    <n v="7200"/>
    <n v="6880"/>
    <n v="0"/>
    <n v="320"/>
    <n v="12"/>
    <n v="6"/>
    <n v="2"/>
    <n v="4320"/>
    <n v="4128"/>
    <n v="0"/>
    <n v="192"/>
    <n v="18"/>
    <n v="17"/>
    <n v="2"/>
    <n v="12240"/>
    <n v="11696"/>
    <n v="0"/>
    <n v="544"/>
    <m/>
    <m/>
    <m/>
    <m/>
    <m/>
    <m/>
    <m/>
    <m/>
    <m/>
    <m/>
    <m/>
    <m/>
    <m/>
    <m/>
    <m/>
    <m/>
    <m/>
    <m/>
    <m/>
    <m/>
    <m/>
  </r>
  <r>
    <x v="4"/>
    <n v="2143014254"/>
    <x v="69"/>
    <x v="61"/>
    <s v=""/>
    <m/>
    <x v="14"/>
    <n v="357"/>
    <n v="11"/>
    <n v="26"/>
    <n v="401"/>
    <n v="11"/>
    <n v="22"/>
    <n v="401"/>
    <n v="11"/>
    <n v="22"/>
    <s v="小学"/>
    <n v="0"/>
    <n v="0"/>
    <n v="11"/>
    <n v="22"/>
    <m/>
    <n v="0"/>
    <n v="9720.8695652173919"/>
    <n v="0"/>
    <m/>
    <n v="0"/>
    <n v="390"/>
    <n v="338"/>
    <n v="23"/>
    <n v="243360"/>
    <n v="223580"/>
    <n v="11668"/>
    <n v="8112"/>
    <n v="9720.8695652173919"/>
    <n v="48"/>
    <n v="30"/>
    <n v="2"/>
    <n v="21600"/>
    <n v="20051"/>
    <n v="829"/>
    <n v="720"/>
    <n v="68"/>
    <n v="64"/>
    <n v="3"/>
    <n v="46080"/>
    <n v="43579"/>
    <n v="965"/>
    <n v="1536"/>
    <n v="58"/>
    <n v="56"/>
    <n v="5"/>
    <n v="40320"/>
    <n v="37616"/>
    <n v="1360"/>
    <n v="1344"/>
    <n v="68"/>
    <n v="52"/>
    <n v="5"/>
    <n v="37440"/>
    <n v="35889"/>
    <n v="303"/>
    <n v="1248"/>
    <n v="66"/>
    <n v="58"/>
    <n v="5"/>
    <n v="41760"/>
    <n v="35644"/>
    <n v="4724"/>
    <n v="1392"/>
    <n v="82"/>
    <n v="78"/>
    <n v="5"/>
    <n v="56160"/>
    <n v="50801"/>
    <n v="3487"/>
    <n v="1872"/>
    <m/>
    <m/>
    <m/>
    <m/>
    <m/>
    <m/>
    <m/>
    <m/>
    <m/>
    <m/>
    <m/>
    <m/>
    <m/>
    <m/>
    <m/>
    <m/>
    <m/>
    <m/>
    <m/>
    <m/>
    <m/>
  </r>
  <r>
    <x v="4"/>
    <n v="2143014257"/>
    <x v="70"/>
    <x v="59"/>
    <s v=""/>
    <m/>
    <x v="13"/>
    <n v="16"/>
    <n v="3"/>
    <n v="5"/>
    <n v="18"/>
    <n v="3"/>
    <n v="3"/>
    <n v="18"/>
    <n v="3"/>
    <n v="3"/>
    <s v="小学教学点"/>
    <n v="0"/>
    <n v="0"/>
    <n v="3"/>
    <n v="3"/>
    <m/>
    <n v="6600"/>
    <n v="2200"/>
    <n v="7000"/>
    <m/>
    <n v="136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n v="2143014460"/>
    <x v="71"/>
    <x v="62"/>
    <s v=""/>
    <m/>
    <x v="14"/>
    <n v="74"/>
    <n v="6"/>
    <n v="11"/>
    <n v="88"/>
    <n v="6"/>
    <n v="12"/>
    <n v="88"/>
    <n v="6"/>
    <n v="12"/>
    <s v="小学"/>
    <n v="0"/>
    <n v="0"/>
    <n v="6"/>
    <n v="12"/>
    <m/>
    <n v="14400"/>
    <n v="6560.727272727273"/>
    <n v="14200"/>
    <m/>
    <n v="28600"/>
    <n v="88"/>
    <n v="83"/>
    <n v="11"/>
    <n v="59760"/>
    <n v="57768"/>
    <n v="0"/>
    <n v="1992"/>
    <n v="5251.636363636364"/>
    <n v="15"/>
    <n v="13"/>
    <n v="2"/>
    <n v="9360"/>
    <n v="9048"/>
    <n v="0"/>
    <n v="312"/>
    <n v="17"/>
    <n v="16"/>
    <n v="3"/>
    <n v="11520"/>
    <n v="11136"/>
    <n v="0"/>
    <n v="384"/>
    <n v="13"/>
    <n v="12"/>
    <n v="2"/>
    <n v="8640"/>
    <n v="8352"/>
    <n v="0"/>
    <n v="288"/>
    <n v="11"/>
    <n v="11"/>
    <n v="3"/>
    <n v="7920"/>
    <n v="7656"/>
    <n v="0"/>
    <n v="264"/>
    <n v="10"/>
    <n v="10"/>
    <n v="3"/>
    <n v="7200"/>
    <n v="6960"/>
    <n v="0"/>
    <n v="240"/>
    <n v="22"/>
    <n v="21"/>
    <n v="2"/>
    <n v="15120"/>
    <n v="14616"/>
    <n v="0"/>
    <n v="504"/>
    <m/>
    <m/>
    <m/>
    <m/>
    <m/>
    <m/>
    <m/>
    <m/>
    <m/>
    <m/>
    <m/>
    <m/>
    <m/>
    <m/>
    <m/>
    <m/>
    <m/>
    <m/>
    <m/>
    <m/>
    <m/>
  </r>
  <r>
    <x v="4"/>
    <n v="3143014047"/>
    <x v="72"/>
    <x v="63"/>
    <s v=""/>
    <m/>
    <x v="15"/>
    <n v="469"/>
    <n v="10"/>
    <n v="36"/>
    <n v="514"/>
    <n v="10"/>
    <n v="39"/>
    <n v="514"/>
    <n v="0"/>
    <n v="0"/>
    <s v="初级中学"/>
    <n v="10"/>
    <n v="39"/>
    <n v="10"/>
    <n v="39"/>
    <m/>
    <n v="0"/>
    <n v="0"/>
    <n v="0"/>
    <m/>
    <n v="0"/>
    <n v="509"/>
    <n v="464"/>
    <n v="38"/>
    <n v="360960"/>
    <m/>
    <n v="7109"/>
    <n v="30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8"/>
    <n v="145"/>
    <n v="11"/>
    <n v="112720"/>
    <m/>
    <n v="2369"/>
    <n v="6912"/>
    <n v="165"/>
    <n v="152"/>
    <n v="11"/>
    <n v="117520"/>
    <m/>
    <n v="2369"/>
    <n v="7296"/>
    <n v="186"/>
    <n v="167"/>
    <n v="16"/>
    <n v="130720"/>
    <m/>
    <n v="2371"/>
    <n v="16480"/>
  </r>
  <r>
    <x v="4"/>
    <n v="3143014049"/>
    <x v="73"/>
    <x v="64"/>
    <s v=""/>
    <m/>
    <x v="15"/>
    <n v="132"/>
    <n v="4"/>
    <n v="17"/>
    <n v="182"/>
    <n v="5"/>
    <n v="17"/>
    <n v="182"/>
    <n v="0"/>
    <n v="0"/>
    <s v="初级中学"/>
    <n v="5"/>
    <n v="17"/>
    <n v="5"/>
    <n v="17"/>
    <m/>
    <n v="6700"/>
    <n v="5106.3157894736842"/>
    <n v="5700"/>
    <m/>
    <n v="12400"/>
    <n v="167"/>
    <n v="124"/>
    <n v="19"/>
    <n v="92720"/>
    <n v="90320"/>
    <m/>
    <n v="2400"/>
    <n v="4753.6842105263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"/>
    <n v="27"/>
    <n v="8"/>
    <n v="19920"/>
    <n v="19920"/>
    <m/>
    <m/>
    <n v="64"/>
    <n v="37"/>
    <n v="14"/>
    <n v="27520"/>
    <n v="27520"/>
    <m/>
    <m/>
    <n v="70"/>
    <n v="60"/>
    <n v="12"/>
    <n v="45280"/>
    <n v="42880"/>
    <m/>
    <n v="2400"/>
  </r>
  <r>
    <x v="5"/>
    <n v="2143012856"/>
    <x v="74"/>
    <x v="65"/>
    <s v=""/>
    <m/>
    <x v="16"/>
    <n v="68"/>
    <n v="6"/>
    <n v="10"/>
    <n v="83"/>
    <n v="6"/>
    <n v="6"/>
    <n v="83"/>
    <n v="6"/>
    <n v="6"/>
    <s v="小学"/>
    <n v="0"/>
    <n v="0"/>
    <n v="6"/>
    <n v="6"/>
    <m/>
    <n v="13200"/>
    <n v="7626.5555555555557"/>
    <n v="14000"/>
    <m/>
    <n v="27200"/>
    <n v="84"/>
    <n v="77"/>
    <n v="9"/>
    <n v="55440"/>
    <n v="55439"/>
    <n v="9192"/>
    <n v="1232"/>
    <n v="6159.8888888888887"/>
    <n v="16"/>
    <n v="14"/>
    <n v="1"/>
    <n v="10080"/>
    <n v="7885"/>
    <m/>
    <n v="224"/>
    <n v="12"/>
    <n v="10"/>
    <n v="1"/>
    <n v="7200"/>
    <n v="7044"/>
    <m/>
    <n v="160"/>
    <n v="9"/>
    <n v="9"/>
    <n v="1"/>
    <n v="6480"/>
    <n v="5068"/>
    <m/>
    <n v="144"/>
    <n v="16"/>
    <n v="14"/>
    <n v="1"/>
    <n v="10080"/>
    <n v="7885"/>
    <m/>
    <n v="224"/>
    <n v="12"/>
    <n v="12"/>
    <n v="1"/>
    <n v="8640"/>
    <n v="8348"/>
    <m/>
    <n v="192"/>
    <n v="19"/>
    <n v="18"/>
    <n v="2"/>
    <n v="12960"/>
    <n v="8785"/>
    <m/>
    <n v="288"/>
    <m/>
    <m/>
    <m/>
    <m/>
    <m/>
    <m/>
    <m/>
    <m/>
    <m/>
    <m/>
    <m/>
    <m/>
    <m/>
    <m/>
    <m/>
    <m/>
    <m/>
    <m/>
    <m/>
    <m/>
    <m/>
  </r>
  <r>
    <x v="5"/>
    <n v="2143012864"/>
    <x v="75"/>
    <x v="66"/>
    <s v=""/>
    <m/>
    <x v="16"/>
    <n v="43"/>
    <n v="6"/>
    <n v="8"/>
    <n v="45"/>
    <n v="6"/>
    <n v="9"/>
    <n v="45"/>
    <n v="6"/>
    <n v="9"/>
    <s v="小学"/>
    <n v="0"/>
    <n v="0"/>
    <n v="6"/>
    <n v="9"/>
    <m/>
    <n v="13800"/>
    <n v="4271.1111111111113"/>
    <n v="13600"/>
    <m/>
    <n v="27400"/>
    <n v="45"/>
    <n v="35"/>
    <n v="9"/>
    <n v="25200"/>
    <n v="24640"/>
    <n v="0"/>
    <n v="560"/>
    <n v="2737.7777777777778"/>
    <n v="9"/>
    <n v="9"/>
    <n v="1"/>
    <n v="6480"/>
    <n v="6336"/>
    <n v="0"/>
    <n v="144"/>
    <n v="5"/>
    <n v="5"/>
    <n v="1"/>
    <n v="3600"/>
    <n v="3520"/>
    <n v="0"/>
    <n v="80"/>
    <n v="8"/>
    <n v="3"/>
    <n v="1"/>
    <n v="2160"/>
    <n v="2112"/>
    <n v="0"/>
    <n v="48"/>
    <n v="8"/>
    <n v="4"/>
    <n v="1"/>
    <n v="2880"/>
    <n v="2816"/>
    <n v="0"/>
    <n v="64"/>
    <n v="8"/>
    <n v="8"/>
    <n v="1"/>
    <n v="5760"/>
    <n v="5632"/>
    <n v="0"/>
    <n v="128"/>
    <n v="7"/>
    <n v="6"/>
    <n v="2"/>
    <n v="4320"/>
    <n v="4224"/>
    <n v="0"/>
    <n v="96"/>
    <m/>
    <m/>
    <m/>
    <m/>
    <m/>
    <m/>
    <m/>
    <m/>
    <m/>
    <m/>
    <m/>
    <m/>
    <m/>
    <m/>
    <m/>
    <m/>
    <m/>
    <m/>
    <m/>
    <m/>
    <m/>
  </r>
  <r>
    <x v="5"/>
    <n v="2143012867"/>
    <x v="76"/>
    <x v="67"/>
    <s v=""/>
    <m/>
    <x v="16"/>
    <n v="126"/>
    <n v="6"/>
    <n v="12"/>
    <n v="161"/>
    <n v="6"/>
    <n v="11"/>
    <n v="161"/>
    <n v="6"/>
    <n v="11"/>
    <s v="小学"/>
    <n v="0"/>
    <n v="0"/>
    <n v="6"/>
    <n v="11"/>
    <m/>
    <n v="7100"/>
    <n v="5871.666666666667"/>
    <n v="7200"/>
    <m/>
    <n v="14300"/>
    <n v="158"/>
    <n v="90"/>
    <n v="12"/>
    <n v="64800"/>
    <n v="63360"/>
    <n v="0"/>
    <n v="1440"/>
    <n v="5280"/>
    <n v="19"/>
    <n v="11"/>
    <n v="4"/>
    <n v="7920"/>
    <n v="7744"/>
    <n v="0"/>
    <n v="176"/>
    <n v="26"/>
    <n v="13"/>
    <n v="4"/>
    <n v="9360"/>
    <n v="9152"/>
    <n v="0"/>
    <n v="208"/>
    <n v="24"/>
    <n v="12"/>
    <n v="4"/>
    <n v="8640"/>
    <n v="8448"/>
    <n v="0"/>
    <n v="192"/>
    <n v="28"/>
    <n v="15"/>
    <n v="5"/>
    <n v="10800"/>
    <n v="10560"/>
    <n v="0"/>
    <n v="240"/>
    <n v="23"/>
    <n v="12"/>
    <n v="6"/>
    <n v="8640"/>
    <n v="8448"/>
    <n v="0"/>
    <n v="192"/>
    <n v="38"/>
    <n v="27"/>
    <n v="6"/>
    <n v="19440"/>
    <n v="19008"/>
    <n v="0"/>
    <n v="432"/>
    <m/>
    <m/>
    <m/>
    <m/>
    <m/>
    <m/>
    <m/>
    <m/>
    <m/>
    <m/>
    <m/>
    <m/>
    <m/>
    <m/>
    <m/>
    <m/>
    <m/>
    <m/>
    <m/>
    <m/>
    <m/>
  </r>
  <r>
    <x v="5"/>
    <n v="2143012869"/>
    <x v="77"/>
    <x v="68"/>
    <s v=""/>
    <m/>
    <x v="16"/>
    <n v="108"/>
    <n v="6"/>
    <n v="9"/>
    <n v="127"/>
    <n v="6"/>
    <n v="9"/>
    <n v="127"/>
    <n v="6"/>
    <n v="9"/>
    <s v="小学"/>
    <n v="0"/>
    <n v="0"/>
    <n v="6"/>
    <n v="9"/>
    <m/>
    <n v="6900"/>
    <n v="7737.0399999999991"/>
    <n v="6900"/>
    <m/>
    <n v="13800"/>
    <n v="124"/>
    <n v="107"/>
    <n v="10"/>
    <n v="77040"/>
    <n v="70470.399999999994"/>
    <n v="4857.6000000000004"/>
    <n v="1712"/>
    <n v="7047.0399999999991"/>
    <n v="17"/>
    <n v="13"/>
    <n v="1"/>
    <n v="9360"/>
    <n v="6520.8"/>
    <n v="585"/>
    <n v="208"/>
    <n v="16"/>
    <n v="11"/>
    <n v="1"/>
    <n v="7920"/>
    <n v="8580"/>
    <n v="500"/>
    <n v="176"/>
    <n v="25"/>
    <n v="24"/>
    <n v="2"/>
    <n v="17280"/>
    <n v="15444"/>
    <n v="1100"/>
    <n v="384"/>
    <n v="16"/>
    <n v="13"/>
    <n v="2"/>
    <n v="9360"/>
    <n v="13499.2"/>
    <n v="600"/>
    <n v="208"/>
    <n v="22"/>
    <n v="21"/>
    <n v="2"/>
    <n v="15120"/>
    <n v="12812.8"/>
    <n v="945"/>
    <n v="336"/>
    <n v="28"/>
    <n v="25"/>
    <n v="2"/>
    <n v="18000"/>
    <n v="13613.6"/>
    <n v="1127.5999999999999"/>
    <n v="400"/>
    <m/>
    <m/>
    <m/>
    <m/>
    <m/>
    <m/>
    <m/>
    <m/>
    <m/>
    <m/>
    <m/>
    <m/>
    <m/>
    <m/>
    <m/>
    <m/>
    <m/>
    <m/>
    <m/>
    <m/>
    <m/>
  </r>
  <r>
    <x v="5"/>
    <n v="2143012871"/>
    <x v="78"/>
    <x v="69"/>
    <s v=""/>
    <m/>
    <x v="16"/>
    <n v="49"/>
    <n v="6"/>
    <n v="10"/>
    <n v="61"/>
    <n v="6"/>
    <n v="9"/>
    <n v="61"/>
    <n v="6"/>
    <n v="9"/>
    <s v="小学"/>
    <n v="0"/>
    <n v="0"/>
    <n v="6"/>
    <n v="9"/>
    <m/>
    <n v="13800"/>
    <n v="6653"/>
    <n v="14000"/>
    <m/>
    <n v="27800"/>
    <n v="59"/>
    <n v="56"/>
    <n v="8"/>
    <n v="40320"/>
    <n v="39424"/>
    <n v="0"/>
    <n v="896"/>
    <n v="4928"/>
    <n v="9"/>
    <n v="9"/>
    <n v="2"/>
    <n v="6480"/>
    <n v="6336"/>
    <n v="0"/>
    <n v="144"/>
    <n v="8"/>
    <n v="7"/>
    <n v="2"/>
    <n v="5040"/>
    <n v="4928"/>
    <n v="0"/>
    <n v="112"/>
    <n v="10"/>
    <n v="9"/>
    <n v="2"/>
    <n v="6480"/>
    <n v="6336"/>
    <n v="0"/>
    <n v="144"/>
    <n v="8"/>
    <n v="8"/>
    <n v="2"/>
    <n v="5760"/>
    <n v="5632"/>
    <n v="0"/>
    <n v="128"/>
    <n v="10"/>
    <n v="10"/>
    <n v="2"/>
    <n v="7200"/>
    <n v="7040"/>
    <n v="0"/>
    <n v="160"/>
    <n v="14"/>
    <n v="13"/>
    <n v="2"/>
    <n v="9360"/>
    <n v="9152"/>
    <n v="0"/>
    <n v="208"/>
    <m/>
    <m/>
    <m/>
    <m/>
    <m/>
    <m/>
    <m/>
    <m/>
    <m/>
    <m/>
    <m/>
    <m/>
    <m/>
    <m/>
    <m/>
    <m/>
    <m/>
    <m/>
    <m/>
    <m/>
    <m/>
  </r>
  <r>
    <x v="5"/>
    <n v="2143012875"/>
    <x v="79"/>
    <x v="70"/>
    <s v=""/>
    <m/>
    <x v="16"/>
    <n v="185"/>
    <n v="6"/>
    <n v="15"/>
    <n v="219"/>
    <n v="6"/>
    <n v="14"/>
    <n v="219"/>
    <n v="6"/>
    <n v="14"/>
    <s v="小学"/>
    <n v="0"/>
    <n v="0"/>
    <n v="6"/>
    <n v="14"/>
    <m/>
    <n v="0"/>
    <n v="6629.333333333333"/>
    <n v="7500"/>
    <m/>
    <n v="7500"/>
    <n v="211"/>
    <n v="154"/>
    <n v="15"/>
    <n v="110880"/>
    <n v="99440"/>
    <n v="8976"/>
    <n v="2464"/>
    <n v="6629.333333333333"/>
    <n v="21"/>
    <n v="14"/>
    <n v="2"/>
    <n v="10080"/>
    <n v="8976"/>
    <n v="880"/>
    <n v="224"/>
    <n v="30"/>
    <n v="25"/>
    <n v="3"/>
    <n v="18000"/>
    <n v="16024"/>
    <n v="1576"/>
    <n v="400"/>
    <n v="33"/>
    <n v="17"/>
    <n v="2"/>
    <n v="12240"/>
    <n v="11020"/>
    <n v="948"/>
    <n v="272"/>
    <n v="44"/>
    <n v="31"/>
    <n v="3"/>
    <n v="22320"/>
    <n v="19908"/>
    <n v="1916"/>
    <n v="496"/>
    <n v="45"/>
    <n v="30"/>
    <n v="2"/>
    <n v="21600"/>
    <n v="19204"/>
    <n v="1916"/>
    <n v="480"/>
    <n v="38"/>
    <n v="37"/>
    <n v="3"/>
    <n v="26640"/>
    <n v="24308"/>
    <n v="1740"/>
    <n v="592"/>
    <m/>
    <m/>
    <m/>
    <m/>
    <m/>
    <m/>
    <m/>
    <m/>
    <m/>
    <m/>
    <m/>
    <m/>
    <m/>
    <m/>
    <m/>
    <m/>
    <m/>
    <m/>
    <m/>
    <m/>
    <m/>
  </r>
  <r>
    <x v="5"/>
    <n v="2143012878"/>
    <x v="80"/>
    <x v="71"/>
    <s v=""/>
    <m/>
    <x v="16"/>
    <n v="55"/>
    <n v="6"/>
    <n v="12"/>
    <n v="63"/>
    <n v="6"/>
    <n v="6"/>
    <n v="63"/>
    <n v="6"/>
    <n v="6"/>
    <s v="小学"/>
    <n v="0"/>
    <n v="0"/>
    <n v="6"/>
    <n v="6"/>
    <m/>
    <n v="13200"/>
    <n v="5436.4444444444443"/>
    <n v="14400"/>
    <m/>
    <n v="27600"/>
    <n v="60"/>
    <n v="60"/>
    <n v="9"/>
    <n v="40700"/>
    <n v="35728"/>
    <n v="4012"/>
    <n v="960"/>
    <n v="3969.7777777777778"/>
    <n v="7"/>
    <n v="7"/>
    <n v="1"/>
    <n v="4740"/>
    <n v="3896"/>
    <n v="469"/>
    <n v="112"/>
    <n v="9"/>
    <n v="9"/>
    <n v="1"/>
    <n v="6180"/>
    <n v="4928"/>
    <n v="603"/>
    <n v="144"/>
    <n v="4"/>
    <n v="4"/>
    <n v="1"/>
    <n v="2580"/>
    <n v="2024"/>
    <n v="268"/>
    <n v="64"/>
    <n v="13"/>
    <n v="13"/>
    <n v="2"/>
    <n v="9060"/>
    <n v="10648"/>
    <n v="871"/>
    <n v="208"/>
    <n v="15"/>
    <n v="15"/>
    <n v="2"/>
    <n v="10200"/>
    <n v="8008"/>
    <n v="997"/>
    <n v="240"/>
    <n v="12"/>
    <n v="12"/>
    <n v="2"/>
    <n v="7940"/>
    <n v="6336"/>
    <n v="804"/>
    <n v="192"/>
    <m/>
    <m/>
    <m/>
    <m/>
    <m/>
    <m/>
    <m/>
    <m/>
    <m/>
    <m/>
    <m/>
    <m/>
    <m/>
    <m/>
    <m/>
    <m/>
    <m/>
    <m/>
    <m/>
    <m/>
    <m/>
  </r>
  <r>
    <x v="5"/>
    <n v="2143013333"/>
    <x v="81"/>
    <x v="72"/>
    <s v=""/>
    <m/>
    <x v="16"/>
    <n v="136"/>
    <n v="6"/>
    <n v="14"/>
    <n v="158"/>
    <n v="6"/>
    <n v="11"/>
    <n v="158"/>
    <n v="6"/>
    <n v="11"/>
    <s v="小学"/>
    <n v="0"/>
    <n v="0"/>
    <n v="6"/>
    <n v="11"/>
    <m/>
    <n v="7100"/>
    <n v="7162.416666666667"/>
    <n v="7400"/>
    <m/>
    <n v="14500"/>
    <n v="153"/>
    <n v="123"/>
    <n v="12"/>
    <n v="88560"/>
    <n v="78849"/>
    <n v="6743"/>
    <n v="2968"/>
    <n v="6570.75"/>
    <n v="24"/>
    <n v="18"/>
    <n v="1"/>
    <n v="12960"/>
    <n v="11666"/>
    <n v="1006"/>
    <n v="288"/>
    <n v="19"/>
    <n v="15"/>
    <n v="2"/>
    <n v="10800"/>
    <n v="9976"/>
    <n v="384"/>
    <n v="440"/>
    <n v="27"/>
    <n v="22"/>
    <n v="2"/>
    <n v="15840"/>
    <n v="14120"/>
    <n v="1368"/>
    <n v="352"/>
    <n v="23"/>
    <n v="16"/>
    <n v="2"/>
    <n v="11520"/>
    <n v="10540"/>
    <n v="324"/>
    <n v="656"/>
    <n v="31"/>
    <n v="25"/>
    <n v="2"/>
    <n v="18000"/>
    <n v="15810"/>
    <n v="1390"/>
    <n v="800"/>
    <n v="29"/>
    <n v="27"/>
    <n v="2"/>
    <n v="19440"/>
    <n v="16737"/>
    <n v="2271"/>
    <n v="432"/>
    <m/>
    <m/>
    <m/>
    <m/>
    <m/>
    <m/>
    <m/>
    <m/>
    <m/>
    <m/>
    <m/>
    <m/>
    <m/>
    <m/>
    <m/>
    <m/>
    <m/>
    <m/>
    <m/>
    <m/>
    <m/>
  </r>
  <r>
    <x v="5"/>
    <n v="3143011129"/>
    <x v="82"/>
    <x v="73"/>
    <s v=""/>
    <m/>
    <x v="16"/>
    <n v="490"/>
    <n v="11"/>
    <n v="42"/>
    <n v="621"/>
    <n v="13"/>
    <n v="47"/>
    <n v="621"/>
    <n v="0"/>
    <n v="0"/>
    <s v="初级中学"/>
    <n v="13"/>
    <n v="47"/>
    <n v="13"/>
    <n v="47"/>
    <m/>
    <n v="0"/>
    <n v="9929.6749999999993"/>
    <n v="0"/>
    <m/>
    <n v="0"/>
    <n v="592"/>
    <n v="542"/>
    <n v="40"/>
    <n v="320910"/>
    <n v="397187"/>
    <n v="18960"/>
    <n v="5248"/>
    <n v="9929.674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5"/>
    <n v="171"/>
    <n v="40"/>
    <n v="124200"/>
    <n v="113426"/>
    <n v="5678"/>
    <n v="2752"/>
    <n v="167"/>
    <n v="155"/>
    <n v="40"/>
    <n v="11960"/>
    <n v="136543"/>
    <n v="6489"/>
    <n v="2496"/>
    <n v="250"/>
    <n v="216"/>
    <n v="40"/>
    <n v="184750"/>
    <n v="147218"/>
    <n v="6793"/>
    <m/>
  </r>
  <r>
    <x v="6"/>
    <n v="2143014393"/>
    <x v="83"/>
    <x v="74"/>
    <s v=""/>
    <m/>
    <x v="17"/>
    <n v="67"/>
    <n v="6"/>
    <n v="10"/>
    <n v="91"/>
    <n v="6"/>
    <n v="7"/>
    <n v="91"/>
    <n v="6"/>
    <n v="7"/>
    <s v="小学"/>
    <n v="0"/>
    <n v="0"/>
    <n v="6"/>
    <n v="7"/>
    <m/>
    <n v="13400"/>
    <n v="7676"/>
    <n v="14000"/>
    <m/>
    <n v="27400"/>
    <n v="91"/>
    <n v="88"/>
    <n v="10"/>
    <n v="63360"/>
    <n v="63360"/>
    <n v="0"/>
    <n v="0"/>
    <n v="6336"/>
    <n v="5"/>
    <n v="4"/>
    <n v="1"/>
    <n v="2880"/>
    <n v="2880"/>
    <n v="0"/>
    <n v="0"/>
    <n v="14"/>
    <n v="13"/>
    <n v="1"/>
    <n v="9360"/>
    <n v="9360"/>
    <n v="0"/>
    <n v="0"/>
    <n v="11"/>
    <n v="11"/>
    <n v="2"/>
    <n v="7920"/>
    <n v="7920"/>
    <n v="0"/>
    <n v="0"/>
    <n v="18"/>
    <n v="18"/>
    <n v="2"/>
    <n v="12960"/>
    <n v="12960"/>
    <n v="0"/>
    <n v="0"/>
    <n v="24"/>
    <n v="23"/>
    <n v="2"/>
    <n v="16560"/>
    <n v="16560"/>
    <n v="0"/>
    <n v="0"/>
    <n v="19"/>
    <n v="19"/>
    <n v="2"/>
    <n v="13680"/>
    <n v="13680"/>
    <n v="0"/>
    <n v="0"/>
    <m/>
    <m/>
    <m/>
    <m/>
    <m/>
    <m/>
    <m/>
    <m/>
    <m/>
    <m/>
    <m/>
    <m/>
    <m/>
    <m/>
    <m/>
    <m/>
    <m/>
    <m/>
    <m/>
    <m/>
    <m/>
  </r>
  <r>
    <x v="6"/>
    <n v="2143014407"/>
    <x v="84"/>
    <x v="75"/>
    <s v=""/>
    <m/>
    <x v="17"/>
    <n v="54"/>
    <n v="4"/>
    <n v="7"/>
    <n v="48"/>
    <n v="3"/>
    <n v="3"/>
    <n v="48"/>
    <n v="3"/>
    <n v="3"/>
    <s v="小学教学点"/>
    <n v="0"/>
    <n v="0"/>
    <n v="3"/>
    <n v="3"/>
    <m/>
    <n v="6600"/>
    <n v="6740"/>
    <n v="9400"/>
    <m/>
    <n v="16000"/>
    <n v="47"/>
    <n v="47"/>
    <n v="6"/>
    <n v="33840"/>
    <n v="33840"/>
    <m/>
    <m/>
    <n v="5640"/>
    <n v="15"/>
    <n v="15"/>
    <n v="2"/>
    <n v="10800"/>
    <n v="10800"/>
    <m/>
    <m/>
    <m/>
    <m/>
    <m/>
    <m/>
    <m/>
    <m/>
    <m/>
    <n v="20"/>
    <n v="20"/>
    <n v="2"/>
    <n v="14400"/>
    <n v="14400"/>
    <m/>
    <m/>
    <m/>
    <m/>
    <m/>
    <m/>
    <m/>
    <m/>
    <m/>
    <n v="12"/>
    <n v="12"/>
    <n v="2"/>
    <n v="8640"/>
    <n v="864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n v="2143014410"/>
    <x v="85"/>
    <x v="76"/>
    <s v=""/>
    <m/>
    <x v="17"/>
    <n v="105"/>
    <n v="6"/>
    <n v="11"/>
    <n v="139"/>
    <n v="6"/>
    <n v="8"/>
    <n v="139"/>
    <n v="6"/>
    <n v="8"/>
    <s v="小学"/>
    <n v="0"/>
    <n v="0"/>
    <n v="6"/>
    <n v="8"/>
    <m/>
    <n v="6800"/>
    <n v="1841.9433333333334"/>
    <n v="7100"/>
    <m/>
    <n v="13900"/>
    <n v="132"/>
    <n v="132"/>
    <n v="12"/>
    <n v="95656"/>
    <n v="15303.32"/>
    <m/>
    <m/>
    <n v="1275.2766666666666"/>
    <n v="22"/>
    <n v="22"/>
    <n v="2"/>
    <n v="15840"/>
    <n v="2550.5"/>
    <m/>
    <m/>
    <n v="15"/>
    <n v="15"/>
    <n v="2"/>
    <n v="10800"/>
    <n v="1739"/>
    <m/>
    <m/>
    <n v="26"/>
    <n v="24"/>
    <n v="2"/>
    <n v="17640"/>
    <n v="2782"/>
    <m/>
    <m/>
    <n v="16"/>
    <n v="15"/>
    <n v="2"/>
    <n v="10800"/>
    <n v="1739"/>
    <m/>
    <m/>
    <n v="28"/>
    <n v="27"/>
    <n v="2"/>
    <n v="19440"/>
    <n v="3130"/>
    <m/>
    <m/>
    <n v="31"/>
    <n v="30"/>
    <n v="2"/>
    <n v="21136"/>
    <n v="3362.82"/>
    <m/>
    <m/>
    <m/>
    <m/>
    <m/>
    <m/>
    <m/>
    <m/>
    <m/>
    <m/>
    <m/>
    <m/>
    <m/>
    <m/>
    <m/>
    <m/>
    <m/>
    <m/>
    <m/>
    <m/>
    <m/>
    <m/>
    <m/>
  </r>
  <r>
    <x v="6"/>
    <n v="2143014412"/>
    <x v="86"/>
    <x v="77"/>
    <s v=""/>
    <m/>
    <x v="17"/>
    <n v="82"/>
    <n v="6"/>
    <n v="13"/>
    <n v="105"/>
    <n v="6"/>
    <n v="9"/>
    <n v="105"/>
    <n v="6"/>
    <n v="9"/>
    <s v="小学"/>
    <n v="0"/>
    <n v="0"/>
    <n v="6"/>
    <n v="9"/>
    <m/>
    <n v="6900"/>
    <n v="7170"/>
    <n v="14600"/>
    <m/>
    <n v="21500"/>
    <n v="91"/>
    <n v="91"/>
    <n v="10"/>
    <n v="64800"/>
    <n v="64800"/>
    <n v="0"/>
    <n v="0"/>
    <n v="6480"/>
    <n v="20"/>
    <n v="14"/>
    <n v="1"/>
    <n v="9360"/>
    <n v="9360"/>
    <n v="0"/>
    <m/>
    <n v="7"/>
    <n v="5"/>
    <n v="1"/>
    <n v="3600"/>
    <n v="3600"/>
    <n v="0"/>
    <n v="0"/>
    <n v="17"/>
    <n v="15"/>
    <n v="2"/>
    <n v="10800"/>
    <n v="10800"/>
    <n v="0"/>
    <n v="0"/>
    <n v="14"/>
    <n v="14"/>
    <n v="2"/>
    <n v="10080"/>
    <n v="10080"/>
    <n v="0"/>
    <n v="0"/>
    <n v="19"/>
    <n v="19"/>
    <n v="2"/>
    <n v="13680"/>
    <n v="13680"/>
    <n v="0"/>
    <n v="0"/>
    <n v="28"/>
    <n v="24"/>
    <n v="2"/>
    <n v="17280"/>
    <n v="17280"/>
    <n v="0"/>
    <n v="0"/>
    <m/>
    <m/>
    <m/>
    <m/>
    <m/>
    <m/>
    <m/>
    <m/>
    <m/>
    <m/>
    <m/>
    <m/>
    <m/>
    <m/>
    <m/>
    <m/>
    <m/>
    <m/>
    <m/>
    <m/>
    <m/>
  </r>
  <r>
    <x v="6"/>
    <n v="2143014419"/>
    <x v="87"/>
    <x v="78"/>
    <m/>
    <s v="合并到九龙中心小学"/>
    <x v="17"/>
    <n v="2"/>
    <n v="1"/>
    <n v="5"/>
    <n v="25"/>
    <n v="3"/>
    <n v="3"/>
    <n v="25"/>
    <n v="3"/>
    <n v="3"/>
    <s v="小学教学点"/>
    <n v="0"/>
    <n v="0"/>
    <n v="3"/>
    <n v="3"/>
    <m/>
    <n v="6600"/>
    <n v="5656"/>
    <n v="0"/>
    <m/>
    <n v="6600"/>
    <n v="25"/>
    <n v="20"/>
    <n v="3"/>
    <n v="12960"/>
    <n v="10368"/>
    <n v="0"/>
    <n v="0"/>
    <n v="3456"/>
    <m/>
    <m/>
    <m/>
    <m/>
    <m/>
    <m/>
    <m/>
    <m/>
    <m/>
    <m/>
    <m/>
    <m/>
    <m/>
    <m/>
    <m/>
    <m/>
    <m/>
    <m/>
    <m/>
    <m/>
    <m/>
    <n v="6"/>
    <n v="2"/>
    <n v="3"/>
    <n v="1440"/>
    <n v="1440"/>
    <n v="0"/>
    <n v="0"/>
    <m/>
    <m/>
    <m/>
    <m/>
    <m/>
    <m/>
    <m/>
    <n v="19"/>
    <n v="16"/>
    <n v="3"/>
    <n v="11520"/>
    <n v="8928"/>
    <n v="2592"/>
    <n v="0"/>
    <m/>
    <m/>
    <m/>
    <m/>
    <m/>
    <m/>
    <m/>
    <m/>
    <m/>
    <m/>
    <m/>
    <m/>
    <m/>
    <m/>
    <m/>
    <m/>
    <m/>
    <m/>
    <m/>
    <m/>
    <m/>
  </r>
  <r>
    <x v="6"/>
    <n v="2143014422"/>
    <x v="88"/>
    <x v="79"/>
    <s v=""/>
    <m/>
    <x v="17"/>
    <n v="14"/>
    <n v="3"/>
    <n v="4"/>
    <n v="14"/>
    <n v="2"/>
    <n v="2"/>
    <n v="14"/>
    <n v="2"/>
    <n v="2"/>
    <s v="小学教学点"/>
    <n v="0"/>
    <n v="0"/>
    <n v="2"/>
    <n v="2"/>
    <m/>
    <n v="4400"/>
    <n v="4826.666666666667"/>
    <n v="6800"/>
    <m/>
    <n v="11200"/>
    <n v="14"/>
    <n v="14"/>
    <n v="3"/>
    <n v="10080"/>
    <n v="10080"/>
    <n v="0"/>
    <n v="0"/>
    <n v="3360"/>
    <n v="8"/>
    <n v="8"/>
    <n v="2"/>
    <n v="5760"/>
    <n v="576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6"/>
    <n v="2"/>
    <n v="4320"/>
    <n v="4320"/>
    <n v="0"/>
    <n v="0"/>
    <m/>
    <m/>
    <m/>
    <m/>
    <m/>
    <m/>
    <m/>
    <m/>
    <m/>
    <m/>
    <m/>
    <m/>
    <m/>
    <m/>
    <m/>
    <m/>
    <m/>
    <m/>
    <m/>
    <m/>
    <m/>
  </r>
  <r>
    <x v="6"/>
    <n v="2143014424"/>
    <x v="89"/>
    <x v="80"/>
    <s v=""/>
    <m/>
    <x v="17"/>
    <n v="76"/>
    <n v="6"/>
    <n v="11"/>
    <n v="90"/>
    <n v="6"/>
    <n v="5"/>
    <n v="90"/>
    <n v="6"/>
    <n v="5"/>
    <s v="小学"/>
    <n v="0"/>
    <n v="0"/>
    <n v="6"/>
    <n v="5"/>
    <m/>
    <n v="13000"/>
    <n v="8120.15"/>
    <n v="14200"/>
    <m/>
    <n v="27200"/>
    <n v="87"/>
    <n v="82"/>
    <n v="8"/>
    <n v="59040"/>
    <n v="51961.2"/>
    <n v="7078.8"/>
    <m/>
    <n v="6495.15"/>
    <n v="12"/>
    <n v="11"/>
    <n v="1"/>
    <n v="7920"/>
    <n v="7123.2"/>
    <m/>
    <m/>
    <n v="11"/>
    <n v="9"/>
    <n v="1"/>
    <n v="6480"/>
    <n v="5971.2"/>
    <m/>
    <m/>
    <n v="18"/>
    <n v="17"/>
    <n v="1"/>
    <n v="12240"/>
    <n v="10579.2"/>
    <m/>
    <m/>
    <n v="14"/>
    <n v="13"/>
    <n v="2"/>
    <n v="9360"/>
    <n v="8281.2000000000007"/>
    <m/>
    <m/>
    <n v="17"/>
    <n v="17"/>
    <n v="2"/>
    <n v="12240"/>
    <n v="10579.2"/>
    <m/>
    <m/>
    <n v="15"/>
    <n v="15"/>
    <n v="1"/>
    <n v="10800"/>
    <n v="9427.2000000000007"/>
    <m/>
    <m/>
    <m/>
    <m/>
    <m/>
    <m/>
    <m/>
    <m/>
    <m/>
    <m/>
    <m/>
    <m/>
    <m/>
    <m/>
    <m/>
    <m/>
    <m/>
    <m/>
    <m/>
    <m/>
    <m/>
    <m/>
    <m/>
  </r>
  <r>
    <x v="6"/>
    <n v="2143014452"/>
    <x v="90"/>
    <x v="78"/>
    <s v="含向阳6600元"/>
    <m/>
    <x v="17"/>
    <n v="637"/>
    <n v="14"/>
    <n v="37"/>
    <n v="669"/>
    <n v="17"/>
    <n v="31"/>
    <n v="669"/>
    <n v="17"/>
    <n v="31"/>
    <s v="小学"/>
    <n v="0"/>
    <n v="0"/>
    <n v="17"/>
    <n v="31"/>
    <m/>
    <n v="0"/>
    <n v="10750.948888888888"/>
    <n v="0"/>
    <m/>
    <n v="0"/>
    <n v="677"/>
    <n v="596"/>
    <n v="36"/>
    <n v="428800"/>
    <n v="387034.16"/>
    <n v="41765.839999999997"/>
    <m/>
    <n v="10750.948888888888"/>
    <n v="86"/>
    <n v="78"/>
    <n v="4"/>
    <n v="56160"/>
    <n v="51135.360000000001"/>
    <m/>
    <m/>
    <n v="99"/>
    <n v="94"/>
    <n v="4"/>
    <n v="67680"/>
    <n v="59100"/>
    <n v="11399.76"/>
    <m/>
    <n v="100"/>
    <n v="88"/>
    <n v="4"/>
    <n v="63360"/>
    <n v="57423.360000000001"/>
    <n v="7335.36"/>
    <m/>
    <n v="136"/>
    <n v="114"/>
    <n v="4"/>
    <n v="82080"/>
    <n v="71674"/>
    <n v="8000"/>
    <m/>
    <n v="134"/>
    <n v="113"/>
    <n v="6"/>
    <n v="81040"/>
    <n v="72884.36"/>
    <n v="5335.36"/>
    <m/>
    <n v="122"/>
    <n v="109"/>
    <n v="6"/>
    <n v="78480"/>
    <n v="74817.08"/>
    <n v="9695.36"/>
    <m/>
    <m/>
    <m/>
    <m/>
    <m/>
    <m/>
    <m/>
    <m/>
    <m/>
    <m/>
    <m/>
    <m/>
    <m/>
    <m/>
    <m/>
    <m/>
    <m/>
    <m/>
    <m/>
    <m/>
    <m/>
    <m/>
  </r>
  <r>
    <x v="6"/>
    <n v="2143014539"/>
    <x v="91"/>
    <x v="81"/>
    <m/>
    <s v="合并到槎江学校"/>
    <x v="17"/>
    <n v="0"/>
    <n v="0"/>
    <n v="0"/>
    <n v="5"/>
    <n v="1"/>
    <n v="1"/>
    <n v="5"/>
    <n v="1"/>
    <n v="1"/>
    <s v="小学教学点"/>
    <n v="0"/>
    <n v="0"/>
    <n v="1"/>
    <n v="1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n v="3143014072"/>
    <x v="92"/>
    <x v="81"/>
    <s v=""/>
    <m/>
    <x v="18"/>
    <n v="56"/>
    <n v="8"/>
    <n v="19"/>
    <n v="99"/>
    <n v="9"/>
    <n v="28"/>
    <n v="99"/>
    <n v="6"/>
    <n v="14"/>
    <s v="九年一贯制学校"/>
    <n v="3"/>
    <n v="14"/>
    <n v="9"/>
    <n v="28"/>
    <m/>
    <n v="23600"/>
    <n v="4236.75"/>
    <n v="19800"/>
    <m/>
    <n v="43400"/>
    <n v="92"/>
    <n v="88"/>
    <n v="20"/>
    <n v="63360"/>
    <n v="61135"/>
    <n v="2225"/>
    <m/>
    <n v="3056.75"/>
    <n v="88"/>
    <n v="2"/>
    <n v="1"/>
    <n v="1440"/>
    <n v="1390"/>
    <n v="50"/>
    <m/>
    <n v="5"/>
    <n v="5"/>
    <n v="2"/>
    <n v="3600"/>
    <n v="3475"/>
    <n v="126"/>
    <m/>
    <n v="9"/>
    <n v="9"/>
    <n v="2"/>
    <n v="6480"/>
    <n v="6254"/>
    <n v="227"/>
    <m/>
    <n v="12"/>
    <n v="11"/>
    <n v="2"/>
    <n v="7920"/>
    <n v="7642"/>
    <n v="278"/>
    <m/>
    <n v="12"/>
    <n v="12"/>
    <n v="2"/>
    <n v="8640"/>
    <n v="8338"/>
    <n v="302"/>
    <m/>
    <n v="18"/>
    <n v="16"/>
    <n v="2"/>
    <n v="11520"/>
    <n v="11115"/>
    <n v="406"/>
    <m/>
    <n v="5"/>
    <n v="4"/>
    <n v="3"/>
    <n v="2880"/>
    <n v="2780"/>
    <n v="100"/>
    <m/>
    <n v="14"/>
    <n v="14"/>
    <n v="3"/>
    <n v="10080"/>
    <n v="9725"/>
    <n v="357"/>
    <m/>
    <n v="15"/>
    <n v="15"/>
    <n v="3"/>
    <n v="10800"/>
    <n v="10425"/>
    <n v="379"/>
    <m/>
  </r>
  <r>
    <x v="6"/>
    <n v="3143014073"/>
    <x v="93"/>
    <x v="82"/>
    <s v=""/>
    <m/>
    <x v="18"/>
    <n v="762"/>
    <n v="15"/>
    <n v="49"/>
    <n v="787"/>
    <n v="15"/>
    <n v="48"/>
    <n v="787"/>
    <n v="0"/>
    <n v="0"/>
    <s v="初级中学"/>
    <n v="15"/>
    <n v="48"/>
    <n v="15"/>
    <n v="48"/>
    <m/>
    <n v="0"/>
    <n v="10712"/>
    <n v="0"/>
    <m/>
    <n v="0"/>
    <n v="769"/>
    <n v="754"/>
    <n v="50"/>
    <n v="561180"/>
    <n v="535600"/>
    <n v="6140"/>
    <n v="19440"/>
    <n v="10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2"/>
    <n v="258"/>
    <n v="18"/>
    <n v="192140"/>
    <n v="184780"/>
    <n v="2240"/>
    <n v="5120"/>
    <n v="264"/>
    <n v="257"/>
    <n v="19"/>
    <n v="190720"/>
    <n v="183180"/>
    <n v="2100"/>
    <n v="5440"/>
    <n v="243"/>
    <n v="239"/>
    <n v="18"/>
    <n v="178320"/>
    <n v="167640"/>
    <n v="1800"/>
    <n v="8880"/>
  </r>
  <r>
    <x v="6"/>
    <n v="3143014074"/>
    <x v="94"/>
    <x v="83"/>
    <s v=""/>
    <m/>
    <x v="18"/>
    <n v="98"/>
    <n v="9"/>
    <n v="20"/>
    <n v="110"/>
    <n v="9"/>
    <n v="22"/>
    <n v="110"/>
    <n v="6"/>
    <n v="11"/>
    <s v="九年一贯制学校"/>
    <n v="3"/>
    <n v="11"/>
    <n v="9"/>
    <n v="22"/>
    <m/>
    <n v="11200"/>
    <n v="3228"/>
    <n v="22000"/>
    <m/>
    <n v="33200"/>
    <n v="111"/>
    <n v="82"/>
    <n v="20"/>
    <n v="54960"/>
    <n v="53360"/>
    <m/>
    <m/>
    <n v="2668"/>
    <n v="11"/>
    <n v="4"/>
    <n v="4"/>
    <n v="2880"/>
    <n v="2880"/>
    <m/>
    <m/>
    <n v="4"/>
    <n v="1"/>
    <n v="4"/>
    <n v="0"/>
    <n v="0"/>
    <m/>
    <m/>
    <n v="8"/>
    <n v="8"/>
    <n v="4"/>
    <n v="5440"/>
    <n v="5440"/>
    <m/>
    <m/>
    <n v="9"/>
    <n v="9"/>
    <n v="4"/>
    <n v="6480"/>
    <n v="6480"/>
    <m/>
    <m/>
    <n v="16"/>
    <n v="6"/>
    <n v="3"/>
    <n v="3600"/>
    <n v="3600"/>
    <m/>
    <m/>
    <n v="16"/>
    <n v="13"/>
    <n v="3"/>
    <n v="9040"/>
    <n v="9040"/>
    <m/>
    <m/>
    <n v="11"/>
    <n v="8"/>
    <n v="6"/>
    <n v="5760"/>
    <n v="5760"/>
    <m/>
    <m/>
    <n v="16"/>
    <n v="13"/>
    <n v="7"/>
    <n v="9360"/>
    <n v="9360"/>
    <m/>
    <m/>
    <n v="20"/>
    <n v="20"/>
    <n v="7"/>
    <n v="12400"/>
    <n v="12400"/>
    <m/>
    <m/>
  </r>
  <r>
    <x v="7"/>
    <n v="2143007854"/>
    <x v="95"/>
    <x v="84"/>
    <s v=""/>
    <m/>
    <x v="19"/>
    <n v="15"/>
    <n v="3"/>
    <n v="0"/>
    <n v="14"/>
    <n v="3"/>
    <n v="3"/>
    <n v="14"/>
    <n v="3"/>
    <n v="3"/>
    <s v="小学教学点"/>
    <n v="0"/>
    <n v="0"/>
    <n v="3"/>
    <n v="3"/>
    <m/>
    <n v="6600"/>
    <n v="2200"/>
    <n v="6000"/>
    <m/>
    <n v="126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n v="2143007947"/>
    <x v="96"/>
    <x v="85"/>
    <m/>
    <s v="合并到天台山小学"/>
    <x v="20"/>
    <n v="2"/>
    <n v="1"/>
    <n v="0"/>
    <n v="2"/>
    <n v="1"/>
    <n v="1"/>
    <n v="2"/>
    <n v="1"/>
    <n v="1"/>
    <s v="小学教学点"/>
    <n v="0"/>
    <n v="0"/>
    <n v="1"/>
    <n v="1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n v="2143008293"/>
    <x v="97"/>
    <x v="86"/>
    <s v=""/>
    <m/>
    <x v="20"/>
    <n v="1833"/>
    <n v="37"/>
    <n v="96"/>
    <n v="1872"/>
    <n v="38"/>
    <n v="91"/>
    <n v="1872"/>
    <n v="38"/>
    <n v="91"/>
    <s v="小学"/>
    <n v="0"/>
    <n v="0"/>
    <n v="38"/>
    <n v="91"/>
    <m/>
    <n v="0"/>
    <n v="12289.213483146068"/>
    <n v="0"/>
    <m/>
    <n v="0"/>
    <n v="1926"/>
    <n v="1740"/>
    <n v="89"/>
    <n v="1252800"/>
    <n v="1093740"/>
    <n v="103380"/>
    <n v="55680"/>
    <n v="12289.213483146068"/>
    <n v="313"/>
    <n v="288"/>
    <n v="14"/>
    <n v="207360"/>
    <n v="181032"/>
    <n v="17111"/>
    <n v="9216"/>
    <n v="321"/>
    <n v="291"/>
    <n v="12"/>
    <n v="209520"/>
    <n v="182918"/>
    <n v="17289"/>
    <n v="9312"/>
    <n v="309"/>
    <n v="271"/>
    <n v="12"/>
    <n v="195120"/>
    <n v="170346"/>
    <n v="16101"/>
    <n v="8672"/>
    <n v="321"/>
    <n v="289"/>
    <n v="12"/>
    <n v="208080"/>
    <n v="181661"/>
    <n v="17170"/>
    <n v="9248"/>
    <n v="327"/>
    <n v="295"/>
    <n v="12"/>
    <n v="212400"/>
    <n v="185432"/>
    <n v="17527"/>
    <n v="9440"/>
    <n v="335"/>
    <n v="306"/>
    <n v="12"/>
    <n v="220320"/>
    <n v="192351"/>
    <n v="18191"/>
    <n v="9792"/>
    <m/>
    <m/>
    <m/>
    <m/>
    <m/>
    <m/>
    <m/>
    <m/>
    <m/>
    <m/>
    <m/>
    <m/>
    <m/>
    <m/>
    <m/>
    <m/>
    <m/>
    <m/>
    <m/>
    <m/>
    <m/>
  </r>
  <r>
    <x v="7"/>
    <n v="2143012220"/>
    <x v="98"/>
    <x v="85"/>
    <s v=""/>
    <m/>
    <x v="20"/>
    <n v="50"/>
    <n v="6"/>
    <n v="12"/>
    <n v="65"/>
    <n v="6"/>
    <n v="10"/>
    <n v="65"/>
    <n v="6"/>
    <n v="10"/>
    <s v="小学"/>
    <n v="0"/>
    <n v="0"/>
    <n v="6"/>
    <n v="10"/>
    <m/>
    <n v="14000"/>
    <n v="4920"/>
    <n v="14400"/>
    <m/>
    <n v="28400"/>
    <n v="65"/>
    <n v="59"/>
    <n v="11"/>
    <n v="42480"/>
    <n v="40120"/>
    <n v="0"/>
    <n v="2360"/>
    <n v="3647.2727272727275"/>
    <n v="5"/>
    <n v="5"/>
    <n v="1"/>
    <n v="3600"/>
    <n v="3400"/>
    <n v="0"/>
    <n v="200"/>
    <n v="9"/>
    <n v="7"/>
    <n v="2"/>
    <n v="5040"/>
    <n v="4760"/>
    <n v="0"/>
    <n v="280"/>
    <n v="5"/>
    <n v="4"/>
    <n v="2"/>
    <n v="2880"/>
    <n v="2720"/>
    <n v="0"/>
    <n v="160"/>
    <n v="12"/>
    <n v="12"/>
    <n v="2"/>
    <n v="8640"/>
    <n v="8160"/>
    <n v="0"/>
    <n v="480"/>
    <n v="16"/>
    <n v="14"/>
    <n v="2"/>
    <n v="10080"/>
    <n v="9520"/>
    <n v="0"/>
    <n v="560"/>
    <n v="18"/>
    <n v="17"/>
    <n v="2"/>
    <n v="12240"/>
    <n v="11560"/>
    <n v="0"/>
    <n v="680"/>
    <m/>
    <m/>
    <m/>
    <m/>
    <m/>
    <m/>
    <m/>
    <m/>
    <m/>
    <m/>
    <m/>
    <m/>
    <m/>
    <m/>
    <m/>
    <m/>
    <m/>
    <m/>
    <m/>
    <m/>
    <m/>
  </r>
  <r>
    <x v="7"/>
    <n v="2143012222"/>
    <x v="99"/>
    <x v="87"/>
    <s v=""/>
    <m/>
    <x v="20"/>
    <n v="138"/>
    <n v="6"/>
    <n v="14"/>
    <n v="178"/>
    <n v="6"/>
    <n v="14"/>
    <n v="178"/>
    <n v="6"/>
    <n v="14"/>
    <s v="小学"/>
    <n v="0"/>
    <n v="0"/>
    <n v="6"/>
    <n v="14"/>
    <m/>
    <n v="7400"/>
    <n v="8482.6666666666661"/>
    <n v="7400"/>
    <m/>
    <n v="14800"/>
    <n v="167"/>
    <n v="140"/>
    <n v="12"/>
    <n v="100800"/>
    <n v="94392"/>
    <n v="3048"/>
    <n v="3360"/>
    <n v="7866"/>
    <n v="16"/>
    <n v="14"/>
    <n v="2"/>
    <n v="10080"/>
    <n v="9464"/>
    <n v="280"/>
    <n v="336"/>
    <n v="21"/>
    <n v="16"/>
    <n v="2"/>
    <n v="11520"/>
    <n v="10816"/>
    <n v="320"/>
    <n v="384"/>
    <n v="23"/>
    <n v="22"/>
    <n v="2"/>
    <n v="15840"/>
    <n v="14872"/>
    <n v="440"/>
    <n v="528"/>
    <n v="36"/>
    <n v="30"/>
    <n v="2"/>
    <n v="21600"/>
    <n v="20280"/>
    <n v="600"/>
    <n v="720"/>
    <n v="35"/>
    <n v="23"/>
    <n v="2"/>
    <n v="16560"/>
    <n v="15548"/>
    <n v="460"/>
    <n v="552"/>
    <n v="36"/>
    <n v="35"/>
    <n v="2"/>
    <n v="25200"/>
    <n v="23412"/>
    <n v="948"/>
    <n v="840"/>
    <m/>
    <m/>
    <m/>
    <m/>
    <m/>
    <m/>
    <m/>
    <m/>
    <m/>
    <m/>
    <m/>
    <m/>
    <m/>
    <m/>
    <m/>
    <m/>
    <m/>
    <m/>
    <m/>
    <m/>
    <m/>
  </r>
  <r>
    <x v="7"/>
    <n v="2143012227"/>
    <x v="100"/>
    <x v="88"/>
    <s v=""/>
    <m/>
    <x v="20"/>
    <n v="113"/>
    <n v="6"/>
    <n v="12"/>
    <n v="147"/>
    <n v="6"/>
    <n v="12"/>
    <n v="147"/>
    <n v="6"/>
    <n v="12"/>
    <s v="小学"/>
    <n v="0"/>
    <n v="0"/>
    <n v="6"/>
    <n v="12"/>
    <m/>
    <n v="7200"/>
    <n v="8690.181818181818"/>
    <n v="7200"/>
    <m/>
    <n v="14400"/>
    <n v="150"/>
    <n v="127"/>
    <n v="11"/>
    <n v="91440"/>
    <n v="88392"/>
    <n v="0"/>
    <n v="3048"/>
    <n v="8035.636363636364"/>
    <n v="16"/>
    <n v="16"/>
    <n v="1"/>
    <n v="11520"/>
    <n v="11136"/>
    <n v="0"/>
    <n v="384"/>
    <n v="16"/>
    <n v="15"/>
    <n v="1"/>
    <n v="10800"/>
    <n v="10440"/>
    <n v="0"/>
    <n v="360"/>
    <n v="24"/>
    <n v="22"/>
    <n v="1"/>
    <n v="15840"/>
    <n v="15312"/>
    <n v="0"/>
    <n v="528"/>
    <n v="31"/>
    <n v="22"/>
    <n v="2"/>
    <n v="15840"/>
    <n v="15312"/>
    <n v="0"/>
    <n v="528"/>
    <n v="24"/>
    <n v="17"/>
    <n v="2"/>
    <n v="12240"/>
    <n v="11832"/>
    <n v="0"/>
    <n v="408"/>
    <n v="39"/>
    <n v="35"/>
    <n v="2"/>
    <n v="25200"/>
    <n v="24360"/>
    <n v="0"/>
    <n v="840"/>
    <m/>
    <m/>
    <m/>
    <m/>
    <m/>
    <m/>
    <m/>
    <m/>
    <m/>
    <m/>
    <m/>
    <m/>
    <m/>
    <m/>
    <m/>
    <m/>
    <m/>
    <m/>
    <m/>
    <m/>
    <m/>
  </r>
  <r>
    <x v="7"/>
    <n v="2143012259"/>
    <x v="101"/>
    <x v="89"/>
    <s v=""/>
    <m/>
    <x v="20"/>
    <n v="40"/>
    <n v="6"/>
    <n v="11"/>
    <n v="60"/>
    <n v="6"/>
    <n v="10"/>
    <n v="60"/>
    <n v="6"/>
    <n v="10"/>
    <s v="小学"/>
    <n v="0"/>
    <n v="0"/>
    <n v="6"/>
    <n v="10"/>
    <m/>
    <n v="14000"/>
    <n v="1750"/>
    <n v="14200"/>
    <m/>
    <n v="28200"/>
    <n v="59"/>
    <n v="51"/>
    <n v="8"/>
    <n v="32400"/>
    <m/>
    <m/>
    <n v="1440"/>
    <n v="0"/>
    <n v="7"/>
    <n v="5"/>
    <n v="1"/>
    <n v="3600"/>
    <n v="4350"/>
    <n v="0"/>
    <n v="160"/>
    <n v="5"/>
    <n v="4"/>
    <n v="1"/>
    <n v="2880"/>
    <n v="4350"/>
    <n v="0"/>
    <n v="128"/>
    <n v="7"/>
    <n v="7"/>
    <n v="2"/>
    <n v="4320"/>
    <n v="4350"/>
    <n v="0"/>
    <n v="192"/>
    <n v="12"/>
    <n v="10"/>
    <n v="1"/>
    <n v="7200"/>
    <n v="4350"/>
    <n v="0"/>
    <n v="320"/>
    <n v="9"/>
    <n v="9"/>
    <n v="1"/>
    <n v="6480"/>
    <n v="4350"/>
    <n v="0"/>
    <n v="288"/>
    <n v="19"/>
    <n v="15"/>
    <n v="2"/>
    <n v="7920"/>
    <n v="4350"/>
    <n v="0"/>
    <n v="352"/>
    <m/>
    <m/>
    <m/>
    <m/>
    <m/>
    <m/>
    <m/>
    <m/>
    <m/>
    <m/>
    <m/>
    <m/>
    <m/>
    <m/>
    <m/>
    <m/>
    <m/>
    <m/>
    <m/>
    <m/>
    <m/>
  </r>
  <r>
    <x v="7"/>
    <n v="2143012262"/>
    <x v="102"/>
    <x v="90"/>
    <s v=""/>
    <m/>
    <x v="20"/>
    <n v="1458"/>
    <n v="32"/>
    <n v="78"/>
    <n v="1486"/>
    <n v="32"/>
    <n v="82"/>
    <n v="1486"/>
    <n v="32"/>
    <n v="82"/>
    <s v="小学"/>
    <n v="0"/>
    <n v="0"/>
    <n v="32"/>
    <n v="82"/>
    <m/>
    <n v="0"/>
    <n v="11394.378048780487"/>
    <n v="0"/>
    <m/>
    <n v="0"/>
    <n v="1486"/>
    <n v="1460"/>
    <n v="82"/>
    <n v="1058400"/>
    <n v="934339"/>
    <n v="77021"/>
    <n v="47040"/>
    <n v="11394.378048780487"/>
    <n v="215"/>
    <n v="213"/>
    <n v="14"/>
    <n v="154080"/>
    <n v="135481"/>
    <n v="11751"/>
    <n v="6848"/>
    <n v="223"/>
    <n v="221"/>
    <n v="12"/>
    <n v="159120"/>
    <n v="140010"/>
    <n v="12038"/>
    <n v="7072"/>
    <n v="258"/>
    <n v="256"/>
    <n v="13"/>
    <n v="184320"/>
    <n v="162838"/>
    <n v="13290"/>
    <n v="8192"/>
    <n v="249"/>
    <n v="239"/>
    <n v="13"/>
    <n v="172080"/>
    <n v="151750"/>
    <n v="12682"/>
    <n v="7648"/>
    <n v="288"/>
    <n v="281"/>
    <n v="15"/>
    <n v="202320"/>
    <n v="179143"/>
    <n v="14185"/>
    <n v="8992"/>
    <n v="262"/>
    <n v="259"/>
    <n v="15"/>
    <n v="186480"/>
    <n v="165117"/>
    <n v="13075"/>
    <n v="8288"/>
    <m/>
    <m/>
    <m/>
    <m/>
    <m/>
    <m/>
    <m/>
    <m/>
    <m/>
    <m/>
    <m/>
    <m/>
    <m/>
    <m/>
    <m/>
    <m/>
    <m/>
    <m/>
    <m/>
    <m/>
    <m/>
  </r>
  <r>
    <x v="7"/>
    <n v="3143000165"/>
    <x v="103"/>
    <x v="91"/>
    <s v=""/>
    <m/>
    <x v="19"/>
    <n v="187"/>
    <n v="9"/>
    <n v="22"/>
    <n v="215"/>
    <n v="9"/>
    <n v="42"/>
    <n v="215"/>
    <n v="6"/>
    <n v="21"/>
    <s v="九年一贯制学校"/>
    <n v="3"/>
    <n v="21"/>
    <n v="9"/>
    <n v="42"/>
    <m/>
    <n v="0"/>
    <n v="6214.0952380952385"/>
    <n v="11200"/>
    <m/>
    <n v="11200"/>
    <n v="204"/>
    <n v="193"/>
    <n v="21"/>
    <n v="138960"/>
    <n v="130496"/>
    <m/>
    <n v="8464"/>
    <n v="6214.0952380952385"/>
    <n v="14"/>
    <n v="11"/>
    <n v="2"/>
    <n v="7920"/>
    <n v="7480"/>
    <m/>
    <n v="440"/>
    <n v="20"/>
    <n v="19"/>
    <n v="2"/>
    <n v="13680"/>
    <n v="12920"/>
    <m/>
    <n v="760"/>
    <n v="20"/>
    <n v="20"/>
    <n v="2"/>
    <n v="14400"/>
    <n v="13600"/>
    <m/>
    <n v="800"/>
    <n v="16"/>
    <n v="14"/>
    <n v="2"/>
    <n v="10080"/>
    <n v="9520"/>
    <m/>
    <n v="560"/>
    <n v="15"/>
    <n v="15"/>
    <n v="2"/>
    <n v="10800"/>
    <n v="10200"/>
    <m/>
    <n v="600"/>
    <n v="34"/>
    <n v="32"/>
    <n v="3"/>
    <n v="23040"/>
    <n v="21760"/>
    <m/>
    <n v="1280"/>
    <n v="21"/>
    <n v="20"/>
    <n v="2"/>
    <n v="14400"/>
    <n v="13600"/>
    <m/>
    <n v="800"/>
    <n v="32"/>
    <n v="31"/>
    <n v="3"/>
    <n v="22320"/>
    <n v="21080"/>
    <m/>
    <n v="1240"/>
    <n v="32"/>
    <n v="31"/>
    <n v="3"/>
    <n v="22320"/>
    <n v="20336"/>
    <m/>
    <n v="1984"/>
  </r>
  <r>
    <x v="7"/>
    <n v="3143011026"/>
    <x v="104"/>
    <x v="92"/>
    <s v=""/>
    <m/>
    <x v="19"/>
    <n v="2211"/>
    <n v="42"/>
    <n v="137"/>
    <n v="2130"/>
    <n v="40"/>
    <n v="126"/>
    <n v="2130"/>
    <n v="0"/>
    <n v="0"/>
    <s v="初级中学"/>
    <n v="40"/>
    <n v="126"/>
    <n v="40"/>
    <n v="126"/>
    <m/>
    <n v="0"/>
    <n v="8341.6030534351139"/>
    <n v="0"/>
    <m/>
    <n v="0"/>
    <n v="1946"/>
    <n v="1946"/>
    <n v="131"/>
    <n v="1305360"/>
    <n v="1092750"/>
    <n v="85606"/>
    <n v="127004"/>
    <n v="8341.6030534351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56"/>
    <n v="656"/>
    <n v="42"/>
    <n v="435120"/>
    <n v="364250"/>
    <n v="28536"/>
    <n v="42335"/>
    <n v="650"/>
    <n v="650"/>
    <n v="43"/>
    <n v="435120"/>
    <n v="364250"/>
    <n v="28530"/>
    <n v="43000"/>
    <n v="640"/>
    <n v="640"/>
    <n v="46"/>
    <n v="435120"/>
    <n v="364250"/>
    <n v="28540"/>
    <n v="41669"/>
  </r>
  <r>
    <x v="7"/>
    <n v="3143011027"/>
    <x v="105"/>
    <x v="93"/>
    <s v=""/>
    <m/>
    <x v="19"/>
    <n v="277"/>
    <n v="10"/>
    <n v="27"/>
    <n v="322"/>
    <n v="11"/>
    <n v="60"/>
    <n v="322"/>
    <n v="6"/>
    <n v="30"/>
    <s v="九年一贯制学校"/>
    <n v="5"/>
    <n v="30"/>
    <n v="11"/>
    <n v="60"/>
    <m/>
    <n v="0"/>
    <n v="5192.3870967741932"/>
    <n v="0"/>
    <m/>
    <n v="0"/>
    <n v="345"/>
    <n v="255"/>
    <n v="31"/>
    <n v="183600"/>
    <n v="160964"/>
    <n v="8196"/>
    <n v="14440"/>
    <n v="5192.3870967741932"/>
    <n v="21"/>
    <n v="16"/>
    <n v="2"/>
    <n v="11520"/>
    <n v="9996"/>
    <n v="684"/>
    <n v="840"/>
    <n v="19"/>
    <n v="18"/>
    <n v="3"/>
    <n v="12960"/>
    <n v="10856"/>
    <n v="872"/>
    <n v="1232"/>
    <n v="19"/>
    <n v="15"/>
    <n v="2"/>
    <n v="10800"/>
    <n v="9724"/>
    <n v="596"/>
    <n v="480"/>
    <n v="35"/>
    <n v="25"/>
    <n v="3"/>
    <n v="18000"/>
    <n v="15728"/>
    <n v="1472"/>
    <n v="800"/>
    <n v="35"/>
    <n v="33"/>
    <n v="2"/>
    <n v="23760"/>
    <n v="20174"/>
    <n v="1218"/>
    <n v="2368"/>
    <n v="46"/>
    <n v="42"/>
    <n v="3"/>
    <n v="30240"/>
    <n v="26430"/>
    <n v="1482"/>
    <n v="2328"/>
    <n v="61"/>
    <n v="36"/>
    <n v="5"/>
    <n v="25920"/>
    <n v="22954"/>
    <n v="390"/>
    <n v="2576"/>
    <n v="41"/>
    <n v="30"/>
    <n v="5"/>
    <n v="21600"/>
    <n v="19814"/>
    <n v="826"/>
    <n v="960"/>
    <n v="57"/>
    <n v="40"/>
    <n v="6"/>
    <n v="28800"/>
    <n v="25288"/>
    <n v="656"/>
    <n v="2856"/>
  </r>
  <r>
    <x v="7"/>
    <n v="3143011029"/>
    <x v="106"/>
    <x v="94"/>
    <s v=""/>
    <m/>
    <x v="19"/>
    <n v="204"/>
    <n v="10"/>
    <n v="23"/>
    <n v="235"/>
    <n v="11"/>
    <n v="50"/>
    <n v="235"/>
    <n v="6"/>
    <n v="25"/>
    <s v="九年一贯制学校"/>
    <n v="5"/>
    <n v="25"/>
    <n v="11"/>
    <n v="50"/>
    <m/>
    <n v="0"/>
    <n v="5537.250769230769"/>
    <n v="0"/>
    <m/>
    <n v="0"/>
    <n v="224"/>
    <n v="212"/>
    <n v="26"/>
    <n v="152640"/>
    <n v="143968.51999999999"/>
    <n v="1431.48"/>
    <n v="7240"/>
    <n v="5537.250769230769"/>
    <n v="11"/>
    <n v="9"/>
    <n v="2"/>
    <n v="6480"/>
    <n v="6264"/>
    <n v="0"/>
    <n v="216"/>
    <n v="9"/>
    <n v="9"/>
    <n v="2"/>
    <n v="6480"/>
    <n v="6264"/>
    <n v="0"/>
    <n v="216"/>
    <n v="22"/>
    <n v="21"/>
    <n v="3"/>
    <n v="15120"/>
    <n v="14616"/>
    <n v="0"/>
    <n v="504"/>
    <n v="17"/>
    <n v="17"/>
    <n v="3"/>
    <n v="12240"/>
    <n v="11832"/>
    <n v="0"/>
    <n v="408"/>
    <n v="16"/>
    <n v="16"/>
    <n v="3"/>
    <n v="11520"/>
    <n v="11136"/>
    <n v="0"/>
    <n v="384"/>
    <n v="15"/>
    <n v="15"/>
    <n v="3"/>
    <n v="10800"/>
    <n v="10440"/>
    <n v="0"/>
    <n v="360"/>
    <n v="37"/>
    <n v="34"/>
    <n v="5"/>
    <n v="24480"/>
    <n v="23664"/>
    <n v="0"/>
    <n v="816"/>
    <n v="45"/>
    <n v="40"/>
    <n v="8"/>
    <n v="28800"/>
    <n v="27728"/>
    <n v="0"/>
    <n v="1072"/>
    <n v="52"/>
    <n v="51"/>
    <n v="10"/>
    <n v="36720"/>
    <n v="32024.52"/>
    <n v="1431.48"/>
    <n v="3264"/>
  </r>
  <r>
    <x v="8"/>
    <n v="2143008408"/>
    <x v="107"/>
    <x v="95"/>
    <s v=""/>
    <m/>
    <x v="21"/>
    <n v="1204"/>
    <n v="25"/>
    <n v="57"/>
    <n v="1313"/>
    <n v="25"/>
    <n v="61"/>
    <n v="1313"/>
    <n v="25"/>
    <n v="61"/>
    <s v="小学"/>
    <n v="0"/>
    <n v="0"/>
    <n v="25"/>
    <n v="61"/>
    <m/>
    <n v="0"/>
    <n v="11067.360655737704"/>
    <n v="0"/>
    <m/>
    <n v="0"/>
    <n v="1312"/>
    <n v="1097"/>
    <n v="61"/>
    <n v="790528"/>
    <n v="675109"/>
    <n v="12251"/>
    <n v="103168"/>
    <n v="11067.360655737704"/>
    <n v="195"/>
    <n v="139"/>
    <n v="7"/>
    <n v="100080"/>
    <n v="85489"/>
    <n v="1551"/>
    <n v="13040"/>
    <n v="187"/>
    <n v="152"/>
    <n v="8"/>
    <n v="109440"/>
    <n v="94917"/>
    <n v="1723"/>
    <n v="12800"/>
    <n v="190"/>
    <n v="171"/>
    <n v="11"/>
    <n v="123120"/>
    <n v="103089"/>
    <n v="1871"/>
    <n v="18160"/>
    <n v="202"/>
    <n v="158"/>
    <n v="10"/>
    <n v="113760"/>
    <n v="97432"/>
    <n v="1768"/>
    <n v="14560"/>
    <n v="290"/>
    <n v="254"/>
    <n v="13"/>
    <n v="183568"/>
    <n v="156520"/>
    <n v="2840"/>
    <n v="24208"/>
    <n v="248"/>
    <n v="223"/>
    <n v="12"/>
    <n v="160560"/>
    <n v="137662"/>
    <n v="2498"/>
    <n v="20400"/>
    <m/>
    <m/>
    <m/>
    <m/>
    <m/>
    <m/>
    <m/>
    <m/>
    <m/>
    <m/>
    <m/>
    <m/>
    <m/>
    <m/>
    <m/>
    <m/>
    <m/>
    <m/>
    <m/>
    <m/>
    <m/>
  </r>
  <r>
    <x v="8"/>
    <n v="2143014181"/>
    <x v="108"/>
    <x v="96"/>
    <s v=""/>
    <m/>
    <x v="22"/>
    <n v="3886"/>
    <n v="76"/>
    <n v="201"/>
    <n v="4000"/>
    <n v="79"/>
    <n v="205"/>
    <n v="4000"/>
    <n v="79"/>
    <n v="205"/>
    <s v="小学"/>
    <n v="0"/>
    <n v="0"/>
    <n v="79"/>
    <n v="205"/>
    <m/>
    <n v="0"/>
    <n v="10708.480909090909"/>
    <n v="0"/>
    <m/>
    <n v="0"/>
    <n v="4011"/>
    <n v="3139"/>
    <n v="176"/>
    <n v="2260080"/>
    <n v="1884692.64"/>
    <n v="144251.35999999999"/>
    <n v="231136"/>
    <n v="10708.480909090909"/>
    <n v="628"/>
    <n v="453"/>
    <n v="28"/>
    <n v="326160"/>
    <n v="270302.08000000002"/>
    <n v="22000"/>
    <n v="36864"/>
    <n v="651"/>
    <n v="515"/>
    <n v="25"/>
    <n v="370800"/>
    <n v="295340.32"/>
    <n v="22000"/>
    <n v="40176"/>
    <n v="672"/>
    <n v="516"/>
    <n v="29"/>
    <n v="371520"/>
    <n v="306464.15999999997"/>
    <n v="22000"/>
    <n v="35648"/>
    <n v="568"/>
    <n v="421"/>
    <n v="27"/>
    <n v="303120"/>
    <n v="265586.56"/>
    <n v="22000"/>
    <n v="29568"/>
    <n v="715"/>
    <n v="575"/>
    <n v="31"/>
    <n v="414000"/>
    <n v="351615.84"/>
    <n v="28125.360000000001"/>
    <n v="41456"/>
    <n v="777"/>
    <n v="659"/>
    <n v="36"/>
    <n v="474480"/>
    <n v="395383.68"/>
    <n v="28126"/>
    <n v="47424"/>
    <m/>
    <m/>
    <m/>
    <m/>
    <m/>
    <m/>
    <m/>
    <m/>
    <m/>
    <m/>
    <m/>
    <m/>
    <m/>
    <m/>
    <m/>
    <m/>
    <m/>
    <m/>
    <m/>
    <m/>
    <m/>
  </r>
  <r>
    <x v="8"/>
    <n v="2143014197"/>
    <x v="109"/>
    <x v="97"/>
    <s v=""/>
    <m/>
    <x v="23"/>
    <n v="688"/>
    <n v="15"/>
    <n v="42"/>
    <n v="729"/>
    <n v="15"/>
    <n v="38"/>
    <n v="729"/>
    <n v="15"/>
    <n v="38"/>
    <s v="小学"/>
    <n v="0"/>
    <n v="0"/>
    <n v="15"/>
    <n v="38"/>
    <m/>
    <n v="0"/>
    <n v="10602.232558139534"/>
    <n v="0"/>
    <m/>
    <n v="0"/>
    <n v="749"/>
    <n v="710"/>
    <n v="43"/>
    <n v="511200"/>
    <n v="455896"/>
    <n v="26224"/>
    <n v="29080"/>
    <n v="10602.232558139534"/>
    <n v="97"/>
    <n v="93"/>
    <n v="4"/>
    <n v="66960"/>
    <n v="59952"/>
    <n v="3441"/>
    <n v="3720"/>
    <n v="115"/>
    <n v="108"/>
    <n v="6"/>
    <n v="77760"/>
    <n v="72792"/>
    <n v="3996"/>
    <n v="4320"/>
    <n v="152"/>
    <n v="144"/>
    <n v="6"/>
    <n v="103680"/>
    <n v="92376"/>
    <n v="5328"/>
    <n v="6480"/>
    <n v="147"/>
    <n v="144"/>
    <n v="6"/>
    <n v="103680"/>
    <n v="92376"/>
    <n v="5328"/>
    <n v="5760"/>
    <n v="112"/>
    <n v="102"/>
    <n v="4"/>
    <n v="73440"/>
    <n v="64848"/>
    <n v="3774"/>
    <n v="4080"/>
    <n v="129"/>
    <n v="118"/>
    <n v="5"/>
    <n v="84960"/>
    <n v="73552"/>
    <n v="4357"/>
    <n v="4720"/>
    <m/>
    <m/>
    <m/>
    <m/>
    <m/>
    <m/>
    <m/>
    <m/>
    <m/>
    <m/>
    <m/>
    <m/>
    <m/>
    <m/>
    <m/>
    <m/>
    <m/>
    <m/>
    <m/>
    <m/>
    <m/>
  </r>
  <r>
    <x v="8"/>
    <n v="2143014215"/>
    <x v="110"/>
    <x v="98"/>
    <s v=""/>
    <m/>
    <x v="24"/>
    <n v="0"/>
    <n v="0"/>
    <n v="0"/>
    <n v="0"/>
    <n v="0"/>
    <n v="0"/>
    <n v="0"/>
    <n v="0"/>
    <n v="0"/>
    <s v="小学"/>
    <n v="0"/>
    <n v="0"/>
    <n v="0"/>
    <n v="0"/>
    <m/>
    <n v="0"/>
    <e v="#DIV/0!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n v="2143014216"/>
    <x v="111"/>
    <x v="99"/>
    <s v="向阳2600元"/>
    <m/>
    <x v="24"/>
    <n v="1637"/>
    <n v="38"/>
    <n v="97"/>
    <n v="1271"/>
    <n v="28"/>
    <n v="67"/>
    <n v="1271"/>
    <n v="28"/>
    <n v="67"/>
    <s v="小学"/>
    <n v="0"/>
    <n v="0"/>
    <n v="28"/>
    <n v="67"/>
    <m/>
    <n v="0"/>
    <n v="13219.466666666667"/>
    <n v="0"/>
    <m/>
    <n v="0"/>
    <n v="1291"/>
    <n v="1159"/>
    <n v="57"/>
    <n v="829248"/>
    <n v="753509.6"/>
    <n v="19770.400000000001"/>
    <n v="55968"/>
    <n v="13219.466666666667"/>
    <n v="313"/>
    <n v="283"/>
    <n v="23"/>
    <n v="202480"/>
    <n v="180146.7"/>
    <n v="8829.2999999999993"/>
    <n v="13504"/>
    <n v="210"/>
    <n v="192"/>
    <n v="17"/>
    <n v="138240"/>
    <n v="127400.6"/>
    <n v="1623.3999999999942"/>
    <n v="9216"/>
    <n v="236"/>
    <n v="219"/>
    <n v="18"/>
    <n v="155888"/>
    <n v="141834"/>
    <n v="3654"/>
    <n v="10400"/>
    <n v="232"/>
    <n v="202"/>
    <n v="17"/>
    <n v="145440"/>
    <n v="130912.6"/>
    <n v="4831.3999999999942"/>
    <n v="9696"/>
    <n v="159"/>
    <n v="134"/>
    <n v="13"/>
    <n v="96480"/>
    <n v="89349.9"/>
    <n v="698.10000000000582"/>
    <n v="6432"/>
    <n v="141"/>
    <n v="126"/>
    <n v="14"/>
    <n v="90720"/>
    <n v="83865.8"/>
    <n v="134.19999999999709"/>
    <n v="6720"/>
    <m/>
    <m/>
    <m/>
    <m/>
    <m/>
    <m/>
    <m/>
    <m/>
    <m/>
    <m/>
    <m/>
    <m/>
    <m/>
    <m/>
    <m/>
    <m/>
    <m/>
    <m/>
    <m/>
    <m/>
    <m/>
  </r>
  <r>
    <x v="8"/>
    <n v="3143014036"/>
    <x v="112"/>
    <x v="100"/>
    <s v=""/>
    <m/>
    <x v="25"/>
    <n v="1961"/>
    <n v="37"/>
    <n v="140"/>
    <n v="2106"/>
    <n v="39"/>
    <n v="146"/>
    <n v="2106"/>
    <n v="0"/>
    <n v="0"/>
    <s v="初级中学"/>
    <n v="39"/>
    <n v="146"/>
    <n v="39"/>
    <n v="146"/>
    <m/>
    <n v="0"/>
    <n v="8180.25"/>
    <n v="0"/>
    <m/>
    <n v="0"/>
    <n v="2063"/>
    <n v="1917"/>
    <n v="140"/>
    <n v="1380240"/>
    <n v="1145235"/>
    <n v="58583.47"/>
    <n v="174928"/>
    <n v="8180.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8"/>
    <n v="655"/>
    <m/>
    <n v="471600"/>
    <m/>
    <m/>
    <m/>
    <n v="679"/>
    <n v="634"/>
    <m/>
    <n v="456480"/>
    <m/>
    <m/>
    <m/>
    <n v="686"/>
    <n v="628"/>
    <m/>
    <n v="452160"/>
    <m/>
    <m/>
    <m/>
  </r>
  <r>
    <x v="8"/>
    <n v="3143014041"/>
    <x v="113"/>
    <x v="99"/>
    <m/>
    <s v="合并到云山小学"/>
    <x v="24"/>
    <n v="0"/>
    <n v="0"/>
    <n v="2"/>
    <n v="15"/>
    <n v="1"/>
    <n v="3"/>
    <n v="15"/>
    <n v="1"/>
    <n v="3"/>
    <s v="小学教学点"/>
    <n v="0"/>
    <n v="0"/>
    <n v="1"/>
    <n v="3"/>
    <m/>
    <n v="2600"/>
    <n v="866.66666666666663"/>
    <n v="0"/>
    <m/>
    <n v="26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n v="2143008211"/>
    <x v="114"/>
    <x v="101"/>
    <s v=""/>
    <m/>
    <x v="26"/>
    <n v="104"/>
    <n v="6"/>
    <n v="0"/>
    <n v="98"/>
    <n v="6"/>
    <n v="9"/>
    <n v="98"/>
    <n v="6"/>
    <n v="9"/>
    <s v="小学"/>
    <n v="0"/>
    <n v="0"/>
    <n v="6"/>
    <n v="9"/>
    <m/>
    <n v="13800"/>
    <n v="5181.6000000000004"/>
    <n v="6000"/>
    <m/>
    <n v="19800"/>
    <n v="109"/>
    <n v="54"/>
    <n v="10"/>
    <n v="38880"/>
    <n v="38016"/>
    <n v="0"/>
    <n v="864"/>
    <n v="3801.6"/>
    <n v="23"/>
    <n v="10"/>
    <n v="1"/>
    <n v="7200"/>
    <n v="7040"/>
    <m/>
    <n v="160"/>
    <n v="19"/>
    <n v="10"/>
    <n v="1"/>
    <n v="7200"/>
    <n v="7040"/>
    <m/>
    <n v="160"/>
    <n v="21"/>
    <n v="9"/>
    <n v="2"/>
    <n v="6480"/>
    <n v="6336"/>
    <m/>
    <n v="144"/>
    <n v="15"/>
    <n v="8"/>
    <n v="2"/>
    <n v="5760"/>
    <n v="5632"/>
    <m/>
    <n v="128"/>
    <n v="16"/>
    <n v="8"/>
    <n v="2"/>
    <n v="5760"/>
    <n v="5632"/>
    <m/>
    <n v="128"/>
    <n v="15"/>
    <n v="9"/>
    <n v="2"/>
    <n v="6480"/>
    <n v="6336"/>
    <m/>
    <n v="144"/>
    <m/>
    <m/>
    <m/>
    <m/>
    <m/>
    <m/>
    <m/>
    <m/>
    <m/>
    <m/>
    <m/>
    <m/>
    <m/>
    <m/>
    <m/>
    <m/>
    <m/>
    <m/>
    <m/>
    <m/>
    <m/>
  </r>
  <r>
    <x v="9"/>
    <n v="2143012270"/>
    <x v="115"/>
    <x v="102"/>
    <s v=""/>
    <m/>
    <x v="27"/>
    <n v="224"/>
    <n v="8"/>
    <n v="15"/>
    <n v="257"/>
    <n v="9"/>
    <n v="16"/>
    <n v="257"/>
    <n v="9"/>
    <n v="16"/>
    <s v="小学"/>
    <n v="0"/>
    <n v="0"/>
    <n v="9"/>
    <n v="16"/>
    <m/>
    <n v="0"/>
    <n v="5445.875"/>
    <n v="0"/>
    <m/>
    <n v="0"/>
    <n v="260"/>
    <n v="134"/>
    <n v="16"/>
    <n v="94000"/>
    <n v="87134"/>
    <n v="3650"/>
    <n v="3216"/>
    <n v="5445.875"/>
    <n v="34"/>
    <n v="21"/>
    <n v="2"/>
    <n v="14950"/>
    <n v="14446"/>
    <m/>
    <n v="504"/>
    <n v="48"/>
    <n v="22"/>
    <n v="4"/>
    <n v="15480"/>
    <n v="14952"/>
    <m/>
    <n v="528"/>
    <n v="42"/>
    <n v="18"/>
    <n v="2"/>
    <n v="12780"/>
    <n v="12036"/>
    <m/>
    <n v="744"/>
    <n v="45"/>
    <n v="14"/>
    <n v="4"/>
    <n v="8480"/>
    <n v="8144"/>
    <m/>
    <n v="336"/>
    <n v="38"/>
    <n v="35"/>
    <n v="4"/>
    <n v="25030"/>
    <n v="24430"/>
    <m/>
    <n v="600"/>
    <n v="55"/>
    <n v="34"/>
    <n v="6"/>
    <n v="24480"/>
    <n v="20014"/>
    <n v="3650"/>
    <n v="816"/>
    <m/>
    <m/>
    <m/>
    <m/>
    <m/>
    <m/>
    <m/>
    <m/>
    <m/>
    <m/>
    <m/>
    <m/>
    <m/>
    <m/>
    <m/>
    <m/>
    <m/>
    <m/>
    <m/>
    <m/>
    <m/>
  </r>
  <r>
    <x v="9"/>
    <n v="2143012312"/>
    <x v="116"/>
    <x v="103"/>
    <s v=""/>
    <m/>
    <x v="27"/>
    <n v="255"/>
    <n v="9"/>
    <n v="18"/>
    <n v="249"/>
    <n v="8"/>
    <n v="14"/>
    <n v="249"/>
    <n v="8"/>
    <n v="14"/>
    <s v="小学"/>
    <n v="0"/>
    <n v="0"/>
    <n v="8"/>
    <n v="14"/>
    <m/>
    <n v="0"/>
    <n v="10323.466666666667"/>
    <n v="0"/>
    <m/>
    <n v="0"/>
    <n v="247"/>
    <n v="233"/>
    <n v="15"/>
    <n v="161280"/>
    <n v="154852"/>
    <n v="2700"/>
    <n v="3728"/>
    <n v="10323.466666666667"/>
    <n v="32"/>
    <n v="29"/>
    <n v="1"/>
    <n v="20160"/>
    <n v="19696"/>
    <n v="317"/>
    <n v="464"/>
    <n v="35"/>
    <n v="33"/>
    <n v="1"/>
    <n v="23040"/>
    <n v="22512"/>
    <n v="360"/>
    <n v="528"/>
    <n v="36"/>
    <n v="34"/>
    <n v="2"/>
    <n v="23400"/>
    <n v="22856"/>
    <n v="371"/>
    <n v="544"/>
    <n v="53"/>
    <n v="52"/>
    <n v="3"/>
    <n v="36360"/>
    <n v="35528"/>
    <n v="568"/>
    <n v="832"/>
    <n v="45"/>
    <n v="42"/>
    <n v="2"/>
    <n v="28440"/>
    <n v="27768"/>
    <n v="459"/>
    <n v="672"/>
    <n v="46"/>
    <n v="43"/>
    <n v="2"/>
    <n v="29880"/>
    <n v="29192"/>
    <n v="625"/>
    <n v="688"/>
    <m/>
    <m/>
    <m/>
    <m/>
    <m/>
    <m/>
    <m/>
    <m/>
    <m/>
    <m/>
    <m/>
    <m/>
    <m/>
    <m/>
    <m/>
    <m/>
    <m/>
    <m/>
    <m/>
    <m/>
    <m/>
  </r>
  <r>
    <x v="9"/>
    <n v="2143012317"/>
    <x v="117"/>
    <x v="104"/>
    <s v=""/>
    <m/>
    <x v="26"/>
    <n v="64"/>
    <n v="5"/>
    <n v="8"/>
    <n v="79"/>
    <n v="5"/>
    <n v="6"/>
    <n v="79"/>
    <n v="5"/>
    <n v="6"/>
    <s v="小学"/>
    <n v="0"/>
    <n v="0"/>
    <n v="5"/>
    <n v="6"/>
    <m/>
    <n v="11200"/>
    <n v="6970.666666666667"/>
    <n v="11600"/>
    <m/>
    <n v="22800"/>
    <n v="83"/>
    <n v="44"/>
    <n v="6"/>
    <n v="31680"/>
    <n v="30624"/>
    <n v="0"/>
    <n v="1056"/>
    <n v="5104"/>
    <n v="0"/>
    <n v="0"/>
    <n v="0"/>
    <n v="0"/>
    <n v="0"/>
    <n v="0"/>
    <n v="0"/>
    <n v="14"/>
    <n v="9"/>
    <n v="1"/>
    <n v="6480"/>
    <n v="6264"/>
    <n v="0"/>
    <n v="216"/>
    <m/>
    <n v="0"/>
    <n v="0"/>
    <n v="0"/>
    <n v="0"/>
    <n v="0"/>
    <n v="0"/>
    <n v="17"/>
    <n v="14"/>
    <n v="2"/>
    <n v="10080"/>
    <n v="9744"/>
    <m/>
    <n v="336"/>
    <m/>
    <n v="6"/>
    <n v="1"/>
    <n v="4320"/>
    <n v="4176"/>
    <m/>
    <n v="144"/>
    <m/>
    <n v="15"/>
    <n v="2"/>
    <n v="10800"/>
    <n v="10440"/>
    <m/>
    <n v="360"/>
    <m/>
    <m/>
    <m/>
    <m/>
    <m/>
    <m/>
    <m/>
    <m/>
    <m/>
    <m/>
    <m/>
    <m/>
    <m/>
    <m/>
    <m/>
    <m/>
    <m/>
    <m/>
    <m/>
    <m/>
    <m/>
  </r>
  <r>
    <x v="9"/>
    <n v="2143012546"/>
    <x v="118"/>
    <x v="105"/>
    <s v=""/>
    <m/>
    <x v="27"/>
    <n v="38"/>
    <n v="3"/>
    <n v="7"/>
    <n v="37"/>
    <n v="3"/>
    <n v="5"/>
    <n v="37"/>
    <n v="3"/>
    <n v="5"/>
    <s v="小学教学点"/>
    <n v="0"/>
    <n v="0"/>
    <n v="3"/>
    <n v="5"/>
    <m/>
    <n v="7000"/>
    <n v="5152.8"/>
    <n v="7400"/>
    <m/>
    <n v="14400"/>
    <n v="38"/>
    <n v="26"/>
    <n v="5"/>
    <n v="18098"/>
    <n v="18764"/>
    <n v="0"/>
    <m/>
    <n v="3752.8"/>
    <n v="0"/>
    <n v="0"/>
    <n v="0"/>
    <n v="0"/>
    <n v="0"/>
    <n v="0"/>
    <n v="0"/>
    <n v="8"/>
    <n v="6"/>
    <n v="1"/>
    <n v="3698"/>
    <n v="0"/>
    <n v="0"/>
    <n v="0"/>
    <n v="0"/>
    <n v="0"/>
    <n v="0"/>
    <n v="0"/>
    <n v="0"/>
    <n v="0"/>
    <n v="0"/>
    <n v="10"/>
    <n v="8"/>
    <n v="2"/>
    <n v="0"/>
    <n v="0"/>
    <n v="0"/>
    <n v="0"/>
    <n v="0"/>
    <n v="0"/>
    <n v="0"/>
    <n v="0"/>
    <n v="0"/>
    <n v="0"/>
    <n v="0"/>
    <n v="20"/>
    <n v="12"/>
    <n v="2"/>
    <n v="8640"/>
    <n v="0"/>
    <n v="0"/>
    <m/>
    <m/>
    <m/>
    <m/>
    <m/>
    <m/>
    <m/>
    <m/>
    <m/>
    <m/>
    <m/>
    <m/>
    <m/>
    <m/>
    <m/>
    <m/>
    <m/>
    <m/>
    <m/>
    <m/>
    <m/>
    <m/>
  </r>
  <r>
    <x v="9"/>
    <n v="2143012554"/>
    <x v="119"/>
    <x v="106"/>
    <s v=""/>
    <m/>
    <x v="26"/>
    <n v="134"/>
    <n v="6"/>
    <n v="9"/>
    <n v="163"/>
    <n v="6"/>
    <n v="10"/>
    <n v="163"/>
    <n v="6"/>
    <n v="10"/>
    <s v="小学"/>
    <n v="0"/>
    <n v="0"/>
    <n v="6"/>
    <n v="10"/>
    <m/>
    <n v="7000"/>
    <n v="9492.4444444444453"/>
    <n v="6900"/>
    <m/>
    <n v="13900"/>
    <n v="158"/>
    <n v="114"/>
    <n v="9"/>
    <n v="82080"/>
    <n v="78432"/>
    <n v="0"/>
    <n v="3648"/>
    <n v="8714.6666666666661"/>
    <n v="19"/>
    <n v="12"/>
    <n v="1"/>
    <n v="8640"/>
    <n v="8256"/>
    <n v="0"/>
    <n v="384"/>
    <n v="20"/>
    <n v="10"/>
    <n v="1"/>
    <n v="7200"/>
    <n v="6880"/>
    <n v="0"/>
    <n v="320"/>
    <n v="23"/>
    <n v="21"/>
    <n v="1"/>
    <n v="15120"/>
    <n v="14448"/>
    <n v="0"/>
    <n v="672"/>
    <n v="28"/>
    <n v="16"/>
    <n v="2"/>
    <n v="11520"/>
    <n v="11008"/>
    <n v="0"/>
    <n v="512"/>
    <n v="29"/>
    <n v="21"/>
    <n v="2"/>
    <n v="15120"/>
    <n v="14448"/>
    <n v="0"/>
    <n v="672"/>
    <n v="39"/>
    <n v="34"/>
    <n v="2"/>
    <n v="24480"/>
    <n v="23392"/>
    <n v="0"/>
    <n v="1088"/>
    <m/>
    <m/>
    <m/>
    <m/>
    <m/>
    <m/>
    <m/>
    <m/>
    <m/>
    <m/>
    <m/>
    <m/>
    <m/>
    <m/>
    <m/>
    <m/>
    <m/>
    <m/>
    <m/>
    <m/>
    <m/>
  </r>
  <r>
    <x v="9"/>
    <n v="2143012601"/>
    <x v="120"/>
    <x v="107"/>
    <s v=""/>
    <m/>
    <x v="27"/>
    <n v="38"/>
    <n v="4"/>
    <n v="6"/>
    <n v="40"/>
    <n v="3"/>
    <n v="6"/>
    <n v="40"/>
    <n v="3"/>
    <n v="6"/>
    <s v="小学"/>
    <n v="0"/>
    <n v="0"/>
    <n v="3"/>
    <n v="6"/>
    <m/>
    <n v="7200"/>
    <n v="6364"/>
    <n v="9200"/>
    <m/>
    <n v="16400"/>
    <n v="43"/>
    <n v="35"/>
    <n v="5"/>
    <n v="25200"/>
    <n v="24620"/>
    <n v="0"/>
    <n v="560"/>
    <n v="4924"/>
    <n v="13"/>
    <n v="13"/>
    <n v="2"/>
    <n v="9360"/>
    <n v="9152"/>
    <m/>
    <n v="208"/>
    <m/>
    <m/>
    <m/>
    <m/>
    <m/>
    <m/>
    <m/>
    <n v="14"/>
    <n v="14"/>
    <n v="2"/>
    <n v="10080"/>
    <n v="9856"/>
    <m/>
    <n v="224"/>
    <m/>
    <m/>
    <m/>
    <m/>
    <m/>
    <m/>
    <m/>
    <n v="8"/>
    <n v="8"/>
    <n v="2"/>
    <n v="5760"/>
    <n v="5632"/>
    <m/>
    <n v="128"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n v="2143012606"/>
    <x v="121"/>
    <x v="104"/>
    <m/>
    <s v="合并到合龙小学 "/>
    <x v="26"/>
    <n v="0"/>
    <n v="0"/>
    <n v="0"/>
    <n v="7"/>
    <n v="1"/>
    <n v="1"/>
    <n v="7"/>
    <n v="1"/>
    <n v="1"/>
    <s v="小学教学点"/>
    <n v="0"/>
    <n v="0"/>
    <n v="1"/>
    <n v="1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n v="2143012614"/>
    <x v="122"/>
    <x v="108"/>
    <s v=""/>
    <m/>
    <x v="26"/>
    <n v="36"/>
    <n v="4"/>
    <n v="8"/>
    <n v="53"/>
    <n v="4"/>
    <n v="6"/>
    <n v="53"/>
    <n v="4"/>
    <n v="6"/>
    <s v="小学"/>
    <n v="0"/>
    <n v="0"/>
    <n v="4"/>
    <n v="6"/>
    <m/>
    <n v="9200"/>
    <n v="3083.4285714285716"/>
    <n v="9600"/>
    <m/>
    <n v="18800"/>
    <n v="53"/>
    <n v="18"/>
    <n v="7"/>
    <n v="12960"/>
    <n v="12384"/>
    <n v="0"/>
    <n v="576"/>
    <n v="1769.1428571428571"/>
    <n v="0"/>
    <n v="0"/>
    <n v="0"/>
    <n v="0"/>
    <n v="0"/>
    <n v="0"/>
    <n v="0"/>
    <n v="8"/>
    <n v="5"/>
    <n v="1"/>
    <n v="3600"/>
    <n v="3440"/>
    <n v="0"/>
    <n v="160"/>
    <n v="11"/>
    <n v="9"/>
    <n v="1"/>
    <n v="6480"/>
    <n v="6192"/>
    <n v="0"/>
    <n v="288"/>
    <n v="0"/>
    <n v="0"/>
    <n v="0"/>
    <n v="0"/>
    <n v="0"/>
    <n v="0"/>
    <n v="0"/>
    <n v="14"/>
    <n v="4"/>
    <n v="1"/>
    <n v="2880"/>
    <n v="2752"/>
    <n v="0"/>
    <n v="128"/>
    <n v="20"/>
    <n v="0"/>
    <n v="1"/>
    <n v="0"/>
    <n v="0"/>
    <n v="0"/>
    <n v="0"/>
    <m/>
    <m/>
    <m/>
    <m/>
    <m/>
    <m/>
    <m/>
    <m/>
    <m/>
    <m/>
    <m/>
    <m/>
    <m/>
    <m/>
    <m/>
    <m/>
    <m/>
    <m/>
    <m/>
    <m/>
    <m/>
  </r>
  <r>
    <x v="9"/>
    <n v="2143012908"/>
    <x v="123"/>
    <x v="109"/>
    <s v=""/>
    <m/>
    <x v="26"/>
    <n v="92"/>
    <n v="6"/>
    <n v="9"/>
    <n v="110"/>
    <n v="6"/>
    <n v="10"/>
    <n v="110"/>
    <n v="6"/>
    <n v="10"/>
    <s v="小学"/>
    <n v="0"/>
    <n v="0"/>
    <n v="6"/>
    <n v="10"/>
    <m/>
    <n v="7000"/>
    <n v="2709.6"/>
    <n v="13800"/>
    <m/>
    <n v="20800"/>
    <n v="110"/>
    <n v="29"/>
    <n v="10"/>
    <n v="20560"/>
    <n v="20096"/>
    <n v="0"/>
    <n v="464"/>
    <n v="2009.6"/>
    <n v="16"/>
    <n v="5"/>
    <n v="1"/>
    <n v="3400"/>
    <n v="3320"/>
    <n v="0"/>
    <n v="80"/>
    <n v="9"/>
    <n v="2"/>
    <n v="1"/>
    <n v="1440"/>
    <n v="1408"/>
    <n v="0"/>
    <n v="32"/>
    <n v="15"/>
    <n v="3"/>
    <n v="2"/>
    <n v="2040"/>
    <n v="1992"/>
    <n v="0"/>
    <n v="48"/>
    <n v="23"/>
    <n v="3"/>
    <n v="2"/>
    <n v="2160"/>
    <n v="2112"/>
    <n v="0"/>
    <n v="48"/>
    <n v="25"/>
    <n v="4"/>
    <n v="2"/>
    <n v="2880"/>
    <n v="2816"/>
    <n v="0"/>
    <n v="64"/>
    <n v="22"/>
    <n v="12"/>
    <n v="2"/>
    <n v="8640"/>
    <n v="8448"/>
    <n v="0"/>
    <n v="192"/>
    <m/>
    <m/>
    <m/>
    <m/>
    <m/>
    <m/>
    <m/>
    <m/>
    <m/>
    <m/>
    <m/>
    <m/>
    <m/>
    <m/>
    <m/>
    <m/>
    <m/>
    <m/>
    <m/>
    <m/>
    <m/>
  </r>
  <r>
    <x v="9"/>
    <n v="2143012942"/>
    <x v="124"/>
    <x v="110"/>
    <s v=""/>
    <m/>
    <x v="28"/>
    <n v="48"/>
    <n v="4"/>
    <n v="2"/>
    <n v="57"/>
    <n v="3"/>
    <n v="5"/>
    <n v="57"/>
    <n v="3"/>
    <n v="5"/>
    <s v="小学"/>
    <n v="0"/>
    <n v="0"/>
    <n v="3"/>
    <n v="5"/>
    <m/>
    <n v="7000"/>
    <n v="3793.6"/>
    <n v="8400"/>
    <m/>
    <n v="15400"/>
    <n v="55"/>
    <n v="18"/>
    <n v="5"/>
    <n v="12240"/>
    <n v="11968"/>
    <n v="0"/>
    <n v="272"/>
    <n v="2393.6"/>
    <m/>
    <m/>
    <m/>
    <m/>
    <m/>
    <m/>
    <m/>
    <n v="17"/>
    <n v="3"/>
    <n v="1"/>
    <n v="2160"/>
    <n v="2112"/>
    <n v="0"/>
    <n v="48"/>
    <m/>
    <m/>
    <m/>
    <m/>
    <m/>
    <m/>
    <m/>
    <n v="22"/>
    <n v="7"/>
    <n v="2"/>
    <n v="5040"/>
    <n v="4928"/>
    <n v="0"/>
    <n v="112"/>
    <m/>
    <m/>
    <m/>
    <m/>
    <m/>
    <m/>
    <m/>
    <n v="16"/>
    <n v="7"/>
    <n v="1"/>
    <n v="5040"/>
    <n v="4928"/>
    <n v="0"/>
    <n v="112"/>
    <m/>
    <m/>
    <m/>
    <m/>
    <m/>
    <m/>
    <m/>
    <m/>
    <m/>
    <m/>
    <m/>
    <m/>
    <m/>
    <m/>
    <m/>
    <m/>
    <m/>
    <m/>
    <m/>
    <m/>
    <m/>
  </r>
  <r>
    <x v="9"/>
    <n v="2143012943"/>
    <x v="125"/>
    <x v="111"/>
    <s v=""/>
    <m/>
    <x v="28"/>
    <n v="36"/>
    <n v="5"/>
    <n v="7"/>
    <n v="37"/>
    <n v="4"/>
    <n v="6"/>
    <n v="37"/>
    <n v="4"/>
    <n v="6"/>
    <s v="小学"/>
    <n v="0"/>
    <n v="0"/>
    <n v="4"/>
    <n v="6"/>
    <m/>
    <n v="9200"/>
    <n v="1533.3333333333333"/>
    <n v="11400"/>
    <m/>
    <n v="206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n v="2143012944"/>
    <x v="126"/>
    <x v="112"/>
    <s v=""/>
    <m/>
    <x v="28"/>
    <n v="22"/>
    <n v="3"/>
    <n v="5"/>
    <n v="39"/>
    <n v="4"/>
    <n v="3"/>
    <n v="39"/>
    <n v="4"/>
    <n v="3"/>
    <s v="小学教学点"/>
    <n v="0"/>
    <n v="0"/>
    <n v="4"/>
    <n v="3"/>
    <m/>
    <n v="8600"/>
    <n v="5278.666666666667"/>
    <n v="7000"/>
    <m/>
    <n v="15600"/>
    <n v="39"/>
    <n v="34"/>
    <n v="6"/>
    <n v="23840"/>
    <n v="23072"/>
    <n v="0"/>
    <n v="768"/>
    <n v="3845.3333333333335"/>
    <n v="10"/>
    <n v="6"/>
    <n v="1"/>
    <n v="4320"/>
    <n v="4176"/>
    <n v="0"/>
    <n v="144"/>
    <m/>
    <m/>
    <m/>
    <m/>
    <m/>
    <m/>
    <m/>
    <n v="5"/>
    <n v="4"/>
    <n v="1"/>
    <n v="2560"/>
    <n v="2488"/>
    <n v="0"/>
    <n v="72"/>
    <n v="10"/>
    <n v="10"/>
    <n v="2"/>
    <n v="6880"/>
    <n v="6664"/>
    <n v="0"/>
    <n v="216"/>
    <m/>
    <m/>
    <m/>
    <m/>
    <m/>
    <m/>
    <m/>
    <n v="14"/>
    <n v="14"/>
    <n v="2"/>
    <n v="10080"/>
    <n v="9744"/>
    <n v="0"/>
    <n v="336"/>
    <m/>
    <m/>
    <m/>
    <m/>
    <m/>
    <m/>
    <m/>
    <m/>
    <m/>
    <m/>
    <m/>
    <m/>
    <m/>
    <m/>
    <m/>
    <m/>
    <m/>
    <m/>
    <m/>
    <m/>
    <m/>
  </r>
  <r>
    <x v="9"/>
    <n v="2143012945"/>
    <x v="127"/>
    <x v="113"/>
    <s v=""/>
    <m/>
    <x v="28"/>
    <n v="430"/>
    <n v="12"/>
    <n v="22"/>
    <n v="430"/>
    <n v="12"/>
    <n v="25"/>
    <n v="430"/>
    <n v="12"/>
    <n v="25"/>
    <s v="小学"/>
    <n v="0"/>
    <n v="0"/>
    <n v="12"/>
    <n v="25"/>
    <m/>
    <n v="0"/>
    <n v="11809.764705882353"/>
    <n v="0"/>
    <m/>
    <n v="0"/>
    <n v="437"/>
    <n v="299"/>
    <n v="17"/>
    <n v="209440"/>
    <n v="200766"/>
    <n v="4082"/>
    <n v="4592"/>
    <n v="11809.764705882353"/>
    <n v="62"/>
    <n v="49"/>
    <n v="3"/>
    <n v="34480"/>
    <n v="33696"/>
    <m/>
    <n v="784"/>
    <n v="62"/>
    <n v="46"/>
    <n v="3"/>
    <n v="33120"/>
    <n v="32384"/>
    <m/>
    <n v="736"/>
    <n v="62"/>
    <n v="37"/>
    <n v="2"/>
    <n v="26280"/>
    <n v="25688"/>
    <m/>
    <n v="592"/>
    <n v="93"/>
    <n v="46"/>
    <n v="3"/>
    <n v="30720"/>
    <n v="30080"/>
    <m/>
    <n v="640"/>
    <n v="75"/>
    <n v="49"/>
    <n v="2"/>
    <n v="34520"/>
    <n v="33768"/>
    <m/>
    <n v="752"/>
    <n v="83"/>
    <n v="72"/>
    <n v="4"/>
    <n v="50320"/>
    <n v="45150"/>
    <n v="4082"/>
    <n v="1088"/>
    <m/>
    <m/>
    <m/>
    <m/>
    <m/>
    <m/>
    <m/>
    <m/>
    <m/>
    <m/>
    <m/>
    <m/>
    <m/>
    <m/>
    <m/>
    <m/>
    <m/>
    <m/>
    <m/>
    <m/>
    <m/>
  </r>
  <r>
    <x v="9"/>
    <n v="2143012947"/>
    <x v="128"/>
    <x v="114"/>
    <s v=""/>
    <m/>
    <x v="28"/>
    <n v="44"/>
    <n v="4"/>
    <n v="7"/>
    <n v="32"/>
    <n v="3"/>
    <n v="5"/>
    <n v="32"/>
    <n v="3"/>
    <n v="5"/>
    <s v="小学教学点"/>
    <n v="0"/>
    <n v="0"/>
    <n v="3"/>
    <n v="5"/>
    <m/>
    <n v="7000"/>
    <n v="4000"/>
    <n v="9400"/>
    <m/>
    <n v="16400"/>
    <n v="35"/>
    <n v="33"/>
    <n v="6"/>
    <n v="17000"/>
    <n v="17000"/>
    <m/>
    <m/>
    <n v="2833.3333333333335"/>
    <n v="8"/>
    <n v="8"/>
    <n v="2"/>
    <n v="4100"/>
    <n v="4100"/>
    <m/>
    <m/>
    <m/>
    <m/>
    <m/>
    <m/>
    <m/>
    <m/>
    <m/>
    <n v="14"/>
    <n v="12"/>
    <n v="2"/>
    <n v="6300"/>
    <n v="6300"/>
    <m/>
    <m/>
    <m/>
    <m/>
    <m/>
    <m/>
    <m/>
    <m/>
    <m/>
    <n v="13"/>
    <n v="13"/>
    <n v="2"/>
    <n v="6600"/>
    <n v="660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n v="2143012948"/>
    <x v="129"/>
    <x v="115"/>
    <s v=""/>
    <m/>
    <x v="28"/>
    <n v="294"/>
    <n v="9"/>
    <n v="20"/>
    <n v="293"/>
    <n v="9"/>
    <n v="20"/>
    <n v="293"/>
    <n v="9"/>
    <n v="20"/>
    <s v="小学"/>
    <n v="0"/>
    <n v="0"/>
    <n v="9"/>
    <n v="20"/>
    <m/>
    <n v="0"/>
    <n v="7663.5"/>
    <n v="0"/>
    <m/>
    <n v="0"/>
    <n v="288"/>
    <n v="189"/>
    <n v="16"/>
    <n v="122616"/>
    <n v="122616"/>
    <n v="0"/>
    <n v="0"/>
    <n v="7663.5"/>
    <n v="36"/>
    <n v="29"/>
    <n v="2"/>
    <n v="19160"/>
    <n v="19160"/>
    <m/>
    <m/>
    <n v="43"/>
    <n v="23"/>
    <n v="2"/>
    <n v="14800"/>
    <n v="14800"/>
    <m/>
    <m/>
    <n v="43"/>
    <n v="21"/>
    <n v="2"/>
    <n v="12880"/>
    <n v="12880"/>
    <m/>
    <m/>
    <n v="53"/>
    <n v="38"/>
    <n v="3"/>
    <n v="25000"/>
    <n v="25000"/>
    <m/>
    <m/>
    <n v="57"/>
    <n v="34"/>
    <n v="4"/>
    <n v="21720"/>
    <n v="21720"/>
    <m/>
    <m/>
    <n v="56"/>
    <n v="44"/>
    <n v="3"/>
    <n v="29056"/>
    <n v="29056"/>
    <m/>
    <m/>
    <m/>
    <m/>
    <m/>
    <m/>
    <m/>
    <m/>
    <m/>
    <m/>
    <m/>
    <m/>
    <m/>
    <m/>
    <m/>
    <m/>
    <m/>
    <m/>
    <m/>
    <m/>
    <m/>
    <m/>
    <m/>
  </r>
  <r>
    <x v="9"/>
    <n v="2143012949"/>
    <x v="130"/>
    <x v="116"/>
    <s v=""/>
    <m/>
    <x v="28"/>
    <n v="67"/>
    <n v="6"/>
    <n v="11"/>
    <n v="77"/>
    <n v="6"/>
    <n v="9"/>
    <n v="77"/>
    <n v="6"/>
    <n v="9"/>
    <s v="小学"/>
    <n v="0"/>
    <n v="0"/>
    <n v="6"/>
    <n v="9"/>
    <m/>
    <n v="13800"/>
    <n v="5049.7777777777774"/>
    <n v="14200"/>
    <m/>
    <n v="28000"/>
    <n v="75"/>
    <n v="46"/>
    <n v="9"/>
    <n v="33120"/>
    <n v="31648"/>
    <n v="0"/>
    <n v="1472"/>
    <n v="3516.4444444444443"/>
    <n v="10"/>
    <n v="8"/>
    <m/>
    <n v="5760"/>
    <n v="5504"/>
    <n v="0"/>
    <n v="256"/>
    <n v="11"/>
    <n v="8"/>
    <m/>
    <n v="5760"/>
    <n v="5504"/>
    <n v="0"/>
    <n v="256"/>
    <n v="14"/>
    <n v="12"/>
    <n v="2"/>
    <n v="8640"/>
    <n v="8256"/>
    <n v="0"/>
    <n v="384"/>
    <n v="10"/>
    <n v="6"/>
    <m/>
    <n v="4320"/>
    <n v="4128"/>
    <n v="0"/>
    <n v="192"/>
    <n v="11"/>
    <n v="7"/>
    <m/>
    <n v="5040"/>
    <n v="4816"/>
    <n v="0"/>
    <n v="224"/>
    <n v="19"/>
    <n v="5"/>
    <m/>
    <n v="3600"/>
    <n v="3440"/>
    <n v="0"/>
    <n v="160"/>
    <m/>
    <m/>
    <m/>
    <m/>
    <m/>
    <m/>
    <m/>
    <m/>
    <m/>
    <m/>
    <m/>
    <m/>
    <m/>
    <m/>
    <m/>
    <m/>
    <m/>
    <m/>
    <m/>
    <m/>
    <m/>
  </r>
  <r>
    <x v="9"/>
    <n v="2143013329"/>
    <x v="131"/>
    <x v="117"/>
    <s v=""/>
    <m/>
    <x v="26"/>
    <n v="11"/>
    <n v="2"/>
    <n v="6"/>
    <n v="30"/>
    <n v="3"/>
    <n v="5"/>
    <n v="30"/>
    <n v="3"/>
    <n v="5"/>
    <s v="小学教学点"/>
    <n v="0"/>
    <n v="0"/>
    <n v="3"/>
    <n v="5"/>
    <m/>
    <n v="7000"/>
    <n v="1400"/>
    <n v="5200"/>
    <m/>
    <n v="12200"/>
    <n v="11"/>
    <n v="0"/>
    <m/>
    <n v="0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n v="2143013423"/>
    <x v="132"/>
    <x v="118"/>
    <s v=""/>
    <m/>
    <x v="27"/>
    <n v="30"/>
    <n v="3"/>
    <n v="4"/>
    <n v="35"/>
    <n v="3"/>
    <n v="5"/>
    <n v="35"/>
    <n v="3"/>
    <n v="5"/>
    <s v="小学教学点"/>
    <n v="0"/>
    <n v="0"/>
    <n v="3"/>
    <n v="5"/>
    <m/>
    <n v="7000"/>
    <n v="1400"/>
    <n v="6800"/>
    <m/>
    <n v="138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n v="2143013686"/>
    <x v="133"/>
    <x v="119"/>
    <s v=""/>
    <m/>
    <x v="27"/>
    <n v="101"/>
    <n v="7"/>
    <n v="9"/>
    <n v="107"/>
    <n v="6"/>
    <n v="9"/>
    <n v="107"/>
    <n v="6"/>
    <n v="9"/>
    <s v="小学"/>
    <n v="0"/>
    <n v="0"/>
    <n v="6"/>
    <n v="9"/>
    <m/>
    <n v="6900"/>
    <n v="7638.5"/>
    <n v="7900"/>
    <m/>
    <n v="14800"/>
    <n v="104"/>
    <n v="77"/>
    <n v="8"/>
    <n v="55440"/>
    <n v="54208"/>
    <n v="0"/>
    <n v="1232"/>
    <n v="6776"/>
    <n v="16"/>
    <n v="9"/>
    <n v="1"/>
    <n v="6480"/>
    <n v="4968"/>
    <n v="0"/>
    <n v="216"/>
    <n v="12"/>
    <n v="10"/>
    <n v="1"/>
    <n v="7200"/>
    <n v="5520"/>
    <n v="0"/>
    <n v="240"/>
    <n v="17"/>
    <n v="15"/>
    <n v="1"/>
    <n v="10800"/>
    <n v="8280"/>
    <n v="0"/>
    <n v="360"/>
    <n v="23"/>
    <n v="17"/>
    <n v="2"/>
    <n v="12240"/>
    <n v="9384"/>
    <n v="0"/>
    <n v="408"/>
    <n v="15"/>
    <n v="10"/>
    <n v="1"/>
    <n v="7200"/>
    <n v="5520"/>
    <n v="0"/>
    <n v="240"/>
    <n v="21"/>
    <n v="16"/>
    <n v="2"/>
    <n v="11520"/>
    <n v="8832"/>
    <n v="0"/>
    <n v="384"/>
    <m/>
    <m/>
    <m/>
    <m/>
    <m/>
    <m/>
    <m/>
    <m/>
    <m/>
    <m/>
    <m/>
    <m/>
    <m/>
    <m/>
    <m/>
    <m/>
    <m/>
    <m/>
    <m/>
    <m/>
    <m/>
  </r>
  <r>
    <x v="9"/>
    <n v="2143014542"/>
    <x v="134"/>
    <x v="120"/>
    <s v=""/>
    <m/>
    <x v="26"/>
    <n v="951"/>
    <n v="24"/>
    <n v="64"/>
    <n v="1012"/>
    <n v="24"/>
    <n v="52"/>
    <n v="1012"/>
    <n v="24"/>
    <n v="52"/>
    <s v="小学"/>
    <n v="0"/>
    <n v="0"/>
    <n v="24"/>
    <n v="52"/>
    <m/>
    <n v="0"/>
    <n v="9384.0701754385973"/>
    <n v="0"/>
    <m/>
    <n v="0"/>
    <n v="1011"/>
    <n v="794"/>
    <n v="57"/>
    <n v="556160"/>
    <n v="534892"/>
    <n v="4036"/>
    <n v="17232"/>
    <n v="9384.0701754385973"/>
    <n v="159"/>
    <n v="122"/>
    <n v="8"/>
    <n v="85320"/>
    <n v="72713"/>
    <n v="0"/>
    <n v="2688"/>
    <n v="179"/>
    <n v="129"/>
    <n v="8"/>
    <n v="100680"/>
    <n v="83398"/>
    <n v="0"/>
    <n v="3096"/>
    <n v="163"/>
    <n v="121"/>
    <n v="8"/>
    <n v="91800"/>
    <n v="78709"/>
    <n v="0"/>
    <n v="2904"/>
    <n v="173"/>
    <n v="135"/>
    <n v="8"/>
    <n v="94600"/>
    <n v="81272"/>
    <n v="0"/>
    <n v="2928"/>
    <n v="161"/>
    <n v="106"/>
    <n v="7"/>
    <n v="84320"/>
    <n v="71962"/>
    <n v="0"/>
    <n v="2544"/>
    <n v="176"/>
    <n v="142"/>
    <n v="8"/>
    <n v="99440"/>
    <n v="86220"/>
    <n v="0"/>
    <n v="3072"/>
    <m/>
    <m/>
    <m/>
    <m/>
    <m/>
    <m/>
    <m/>
    <m/>
    <m/>
    <m/>
    <m/>
    <m/>
    <m/>
    <m/>
    <m/>
    <m/>
    <m/>
    <m/>
    <m/>
    <m/>
    <m/>
  </r>
  <r>
    <x v="9"/>
    <n v="3143011039"/>
    <x v="135"/>
    <x v="121"/>
    <s v=""/>
    <m/>
    <x v="26"/>
    <n v="255"/>
    <n v="6"/>
    <n v="22"/>
    <n v="315"/>
    <n v="7"/>
    <n v="21"/>
    <n v="315"/>
    <n v="0"/>
    <n v="0"/>
    <s v="初级中学"/>
    <n v="7"/>
    <n v="21"/>
    <n v="7"/>
    <n v="21"/>
    <m/>
    <n v="0"/>
    <n v="8387.7272727272721"/>
    <n v="0"/>
    <m/>
    <n v="0"/>
    <n v="296"/>
    <n v="277"/>
    <n v="22"/>
    <n v="196200"/>
    <n v="184530"/>
    <n v="4830"/>
    <n v="6840"/>
    <n v="8387.7272727272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9"/>
    <n v="76"/>
    <n v="6"/>
    <n v="53280"/>
    <n v="50502"/>
    <n v="1610"/>
    <n v="1168"/>
    <n v="100"/>
    <n v="95"/>
    <n v="7"/>
    <n v="67320"/>
    <n v="64328"/>
    <n v="1610"/>
    <n v="1472"/>
    <n v="117"/>
    <n v="106"/>
    <n v="9"/>
    <n v="75600"/>
    <n v="69790"/>
    <n v="1610"/>
    <n v="4200"/>
  </r>
  <r>
    <x v="9"/>
    <n v="3143011078"/>
    <x v="136"/>
    <x v="122"/>
    <s v=""/>
    <m/>
    <x v="27"/>
    <n v="503"/>
    <n v="12"/>
    <n v="35"/>
    <n v="523"/>
    <n v="12"/>
    <n v="40"/>
    <n v="523"/>
    <n v="0"/>
    <n v="0"/>
    <s v="初级中学"/>
    <n v="12"/>
    <n v="40"/>
    <n v="12"/>
    <n v="40"/>
    <m/>
    <n v="0"/>
    <n v="8614.864864864865"/>
    <n v="0"/>
    <m/>
    <n v="0"/>
    <n v="523"/>
    <n v="483"/>
    <n v="37"/>
    <n v="339350"/>
    <n v="318750"/>
    <n v="9544"/>
    <n v="11056"/>
    <n v="8614.864864864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7"/>
    <n v="150"/>
    <n v="12"/>
    <n v="106320"/>
    <n v="98000"/>
    <n v="3181"/>
    <n v="2320"/>
    <n v="188"/>
    <n v="165"/>
    <n v="14"/>
    <n v="116540"/>
    <n v="129700"/>
    <n v="3181"/>
    <n v="2496"/>
    <n v="169"/>
    <n v="168"/>
    <n v="11"/>
    <n v="116490"/>
    <n v="91050"/>
    <n v="3182"/>
    <n v="6240"/>
  </r>
  <r>
    <x v="9"/>
    <n v="3143011079"/>
    <x v="137"/>
    <x v="123"/>
    <s v=""/>
    <m/>
    <x v="27"/>
    <n v="363"/>
    <n v="8"/>
    <n v="28"/>
    <n v="420"/>
    <n v="9"/>
    <n v="34"/>
    <n v="420"/>
    <n v="0"/>
    <n v="0"/>
    <s v="初级中学"/>
    <n v="9"/>
    <n v="34"/>
    <n v="9"/>
    <n v="34"/>
    <m/>
    <n v="0"/>
    <n v="8701.7241379310344"/>
    <n v="0"/>
    <m/>
    <n v="0"/>
    <n v="418"/>
    <n v="383"/>
    <n v="29"/>
    <n v="274480"/>
    <n v="252350"/>
    <n v="12346"/>
    <n v="9784"/>
    <n v="8701.7241379310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7"/>
    <n v="118"/>
    <n v="9"/>
    <n v="84960"/>
    <n v="73250"/>
    <n v="3327.41"/>
    <n v="1888"/>
    <n v="121"/>
    <n v="116"/>
    <n v="10"/>
    <n v="82800"/>
    <n v="82600"/>
    <n v="4418.59"/>
    <n v="1856"/>
    <n v="160"/>
    <n v="149"/>
    <n v="10"/>
    <n v="106720"/>
    <n v="96500"/>
    <n v="4600"/>
    <n v="6040"/>
  </r>
  <r>
    <x v="9"/>
    <n v="3143011139"/>
    <x v="138"/>
    <x v="124"/>
    <s v=""/>
    <m/>
    <x v="28"/>
    <n v="623"/>
    <n v="12"/>
    <n v="45"/>
    <n v="599"/>
    <n v="12"/>
    <n v="42"/>
    <n v="599"/>
    <n v="0"/>
    <n v="0"/>
    <s v="初级中学"/>
    <n v="12"/>
    <n v="42"/>
    <n v="12"/>
    <n v="42"/>
    <m/>
    <n v="0"/>
    <n v="7391.8530612244895"/>
    <n v="0"/>
    <m/>
    <n v="0"/>
    <n v="603"/>
    <n v="523"/>
    <n v="49"/>
    <n v="401120"/>
    <n v="362200.8"/>
    <n v="26615"/>
    <n v="12304.2"/>
    <n v="7391.8530612244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8"/>
    <n v="180"/>
    <n v="16"/>
    <n v="138400"/>
    <n v="125445"/>
    <n v="8800"/>
    <n v="4155"/>
    <n v="193"/>
    <n v="179"/>
    <n v="16"/>
    <n v="137440"/>
    <n v="124362"/>
    <n v="8800"/>
    <n v="4278"/>
    <n v="212"/>
    <n v="164"/>
    <n v="17"/>
    <n v="125280"/>
    <n v="11239.8"/>
    <n v="9015"/>
    <n v="3871.2"/>
  </r>
  <r>
    <x v="10"/>
    <n v="2143012889"/>
    <x v="139"/>
    <x v="125"/>
    <s v=""/>
    <m/>
    <x v="29"/>
    <n v="398"/>
    <n v="12"/>
    <n v="24"/>
    <n v="445"/>
    <n v="12"/>
    <n v="25"/>
    <n v="445"/>
    <n v="12"/>
    <n v="25"/>
    <s v="小学"/>
    <n v="0"/>
    <n v="0"/>
    <n v="12"/>
    <n v="25"/>
    <m/>
    <n v="0"/>
    <n v="11574.166666666666"/>
    <n v="0"/>
    <m/>
    <n v="0"/>
    <n v="449"/>
    <n v="395"/>
    <n v="24"/>
    <n v="284400"/>
    <n v="277780"/>
    <n v="6620"/>
    <m/>
    <n v="11574.166666666666"/>
    <n v="64"/>
    <n v="53"/>
    <n v="4"/>
    <n v="38160"/>
    <n v="37056.67"/>
    <n v="1103.33"/>
    <m/>
    <n v="62"/>
    <n v="56"/>
    <n v="4"/>
    <n v="39600"/>
    <n v="38496.67"/>
    <n v="1103.33"/>
    <m/>
    <n v="74"/>
    <n v="62"/>
    <n v="4"/>
    <n v="44640"/>
    <n v="43536.66"/>
    <n v="1103.3399999999999"/>
    <m/>
    <n v="82"/>
    <n v="71"/>
    <n v="4"/>
    <n v="51120"/>
    <n v="50016.67"/>
    <n v="1103.33"/>
    <m/>
    <n v="77"/>
    <n v="76"/>
    <n v="4"/>
    <n v="54720"/>
    <n v="53616.67"/>
    <n v="1103.33"/>
    <m/>
    <n v="90"/>
    <n v="78"/>
    <n v="4"/>
    <n v="56160"/>
    <n v="55056.66"/>
    <n v="1103.3399999999999"/>
    <m/>
    <m/>
    <m/>
    <m/>
    <m/>
    <m/>
    <m/>
    <m/>
    <m/>
    <m/>
    <m/>
    <m/>
    <m/>
    <m/>
    <m/>
    <m/>
    <m/>
    <m/>
    <m/>
    <m/>
    <m/>
    <m/>
  </r>
  <r>
    <x v="10"/>
    <n v="2143012893"/>
    <x v="140"/>
    <x v="126"/>
    <s v=""/>
    <m/>
    <x v="29"/>
    <n v="154"/>
    <n v="6"/>
    <n v="13"/>
    <n v="170"/>
    <n v="6"/>
    <n v="14"/>
    <n v="170"/>
    <n v="6"/>
    <n v="14"/>
    <s v="小学"/>
    <n v="0"/>
    <n v="0"/>
    <n v="6"/>
    <n v="14"/>
    <m/>
    <n v="7400"/>
    <n v="85448.846153846156"/>
    <n v="7300"/>
    <m/>
    <n v="14700"/>
    <n v="170"/>
    <n v="151"/>
    <n v="13"/>
    <n v="108720"/>
    <n v="1103435"/>
    <n v="5285"/>
    <m/>
    <n v="84879.61538461539"/>
    <n v="23"/>
    <n v="17"/>
    <n v="2"/>
    <n v="12240"/>
    <n v="11645"/>
    <n v="595"/>
    <m/>
    <n v="21"/>
    <n v="19"/>
    <n v="2"/>
    <n v="13680"/>
    <n v="13015"/>
    <n v="665"/>
    <m/>
    <n v="29"/>
    <n v="26"/>
    <n v="2"/>
    <n v="18720"/>
    <n v="17810"/>
    <n v="910"/>
    <m/>
    <n v="35"/>
    <n v="30"/>
    <n v="1"/>
    <n v="21600"/>
    <n v="20550"/>
    <n v="1050"/>
    <m/>
    <n v="31"/>
    <n v="28"/>
    <n v="2"/>
    <n v="20160"/>
    <n v="19180"/>
    <n v="980"/>
    <m/>
    <n v="31"/>
    <n v="31"/>
    <n v="2"/>
    <n v="22320"/>
    <n v="21235"/>
    <n v="1085"/>
    <m/>
    <m/>
    <m/>
    <m/>
    <m/>
    <m/>
    <m/>
    <m/>
    <m/>
    <m/>
    <m/>
    <m/>
    <m/>
    <m/>
    <m/>
    <m/>
    <m/>
    <m/>
    <m/>
    <m/>
    <m/>
    <m/>
  </r>
  <r>
    <x v="10"/>
    <n v="2143012895"/>
    <x v="141"/>
    <x v="127"/>
    <s v="含工农4700元"/>
    <m/>
    <x v="29"/>
    <n v="194"/>
    <n v="6"/>
    <n v="13"/>
    <n v="235"/>
    <n v="6"/>
    <n v="13"/>
    <n v="235"/>
    <n v="6"/>
    <n v="13"/>
    <s v="小学"/>
    <n v="0"/>
    <n v="0"/>
    <n v="6"/>
    <n v="13"/>
    <m/>
    <n v="0"/>
    <n v="10104.692307692309"/>
    <n v="7300"/>
    <m/>
    <n v="7300"/>
    <n v="238"/>
    <n v="188"/>
    <n v="13"/>
    <n v="135360"/>
    <n v="131361"/>
    <n v="3999"/>
    <m/>
    <n v="10104.692307692309"/>
    <n v="33"/>
    <n v="26"/>
    <n v="2"/>
    <n v="18720"/>
    <n v="18167"/>
    <n v="553"/>
    <m/>
    <n v="23"/>
    <n v="18"/>
    <n v="2"/>
    <n v="12960"/>
    <n v="12577"/>
    <n v="383"/>
    <m/>
    <n v="37"/>
    <n v="33"/>
    <n v="2"/>
    <n v="23760"/>
    <n v="23058"/>
    <n v="702"/>
    <m/>
    <n v="46"/>
    <n v="39"/>
    <n v="2"/>
    <n v="28080"/>
    <n v="27250"/>
    <n v="830"/>
    <m/>
    <n v="49"/>
    <n v="32"/>
    <n v="2"/>
    <n v="23040"/>
    <n v="22360"/>
    <n v="680"/>
    <m/>
    <n v="50"/>
    <n v="40"/>
    <n v="2"/>
    <n v="28800"/>
    <n v="27949"/>
    <n v="851"/>
    <m/>
    <m/>
    <m/>
    <m/>
    <m/>
    <m/>
    <m/>
    <m/>
    <m/>
    <m/>
    <m/>
    <m/>
    <m/>
    <m/>
    <m/>
    <m/>
    <m/>
    <m/>
    <m/>
    <m/>
    <m/>
    <m/>
  </r>
  <r>
    <x v="10"/>
    <n v="2143012897"/>
    <x v="142"/>
    <x v="127"/>
    <m/>
    <s v="合并到茶市小学"/>
    <x v="29"/>
    <n v="2"/>
    <n v="1"/>
    <n v="2"/>
    <n v="3"/>
    <n v="1"/>
    <n v="3"/>
    <n v="3"/>
    <n v="1"/>
    <n v="3"/>
    <s v="小学教学点"/>
    <n v="0"/>
    <n v="0"/>
    <n v="1"/>
    <n v="3"/>
    <n v="2350"/>
    <n v="2350"/>
    <n v="783.33333333333337"/>
    <n v="2350"/>
    <m/>
    <n v="47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n v="3143011131"/>
    <x v="143"/>
    <x v="128"/>
    <s v=""/>
    <m/>
    <x v="29"/>
    <n v="509"/>
    <n v="10"/>
    <n v="35"/>
    <n v="607"/>
    <n v="12"/>
    <n v="41"/>
    <n v="607"/>
    <n v="0"/>
    <n v="0"/>
    <s v="初级中学"/>
    <n v="12"/>
    <n v="41"/>
    <n v="12"/>
    <n v="41"/>
    <m/>
    <n v="0"/>
    <n v="11423.333333333334"/>
    <n v="0"/>
    <m/>
    <n v="0"/>
    <n v="551"/>
    <n v="521"/>
    <n v="36"/>
    <n v="416800"/>
    <n v="411240"/>
    <n v="4760"/>
    <n v="800"/>
    <n v="11423.333333333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9"/>
    <n v="156"/>
    <m/>
    <n v="124800"/>
    <m/>
    <m/>
    <m/>
    <n v="184"/>
    <n v="174"/>
    <m/>
    <n v="139200"/>
    <m/>
    <m/>
    <m/>
    <n v="208"/>
    <n v="191"/>
    <m/>
    <n v="152800"/>
    <m/>
    <m/>
    <m/>
  </r>
  <r>
    <x v="11"/>
    <n v="2143014258"/>
    <x v="144"/>
    <x v="129"/>
    <s v=""/>
    <m/>
    <x v="30"/>
    <n v="514"/>
    <n v="12"/>
    <n v="32"/>
    <n v="548"/>
    <n v="12"/>
    <n v="34"/>
    <n v="548"/>
    <n v="12"/>
    <n v="34"/>
    <s v="小学"/>
    <n v="0"/>
    <n v="0"/>
    <n v="12"/>
    <n v="34"/>
    <m/>
    <n v="0"/>
    <n v="10317.35294117647"/>
    <n v="0"/>
    <m/>
    <n v="0"/>
    <n v="545"/>
    <n v="518"/>
    <n v="34"/>
    <n v="372960"/>
    <n v="350790"/>
    <n v="5594"/>
    <n v="16576"/>
    <n v="10317.35294117647"/>
    <n v="75"/>
    <n v="72"/>
    <n v="5"/>
    <n v="51840"/>
    <n v="49072"/>
    <n v="464"/>
    <n v="2304"/>
    <n v="79"/>
    <n v="74"/>
    <n v="5"/>
    <n v="53280"/>
    <n v="50522"/>
    <n v="390"/>
    <n v="2368"/>
    <n v="98"/>
    <n v="91"/>
    <n v="6"/>
    <n v="65520"/>
    <n v="61924"/>
    <n v="684"/>
    <n v="2912"/>
    <n v="99"/>
    <n v="95"/>
    <n v="6"/>
    <n v="68400"/>
    <n v="64235"/>
    <n v="1125"/>
    <n v="3040"/>
    <n v="101"/>
    <n v="94"/>
    <n v="6"/>
    <n v="67680"/>
    <n v="63875"/>
    <n v="797"/>
    <n v="3008"/>
    <n v="93"/>
    <n v="92"/>
    <n v="6"/>
    <n v="66240"/>
    <n v="61162"/>
    <n v="2134"/>
    <n v="2944"/>
    <m/>
    <m/>
    <m/>
    <m/>
    <m/>
    <m/>
    <m/>
    <m/>
    <m/>
    <m/>
    <m/>
    <m/>
    <m/>
    <m/>
    <m/>
    <m/>
    <m/>
    <m/>
    <m/>
    <m/>
    <m/>
  </r>
  <r>
    <x v="11"/>
    <n v="2143014261"/>
    <x v="145"/>
    <x v="130"/>
    <s v=""/>
    <m/>
    <x v="30"/>
    <n v="66"/>
    <n v="6"/>
    <n v="8"/>
    <n v="83"/>
    <n v="6"/>
    <n v="7"/>
    <n v="83"/>
    <n v="6"/>
    <n v="7"/>
    <s v="小学"/>
    <n v="0"/>
    <n v="0"/>
    <n v="6"/>
    <n v="7"/>
    <m/>
    <n v="13400"/>
    <n v="6438.2222222222226"/>
    <n v="13600"/>
    <m/>
    <n v="27000"/>
    <n v="78"/>
    <n v="64"/>
    <n v="9"/>
    <n v="46080"/>
    <n v="44544"/>
    <m/>
    <n v="1536"/>
    <n v="4949.333333333333"/>
    <n v="9"/>
    <n v="3"/>
    <n v="1"/>
    <n v="2160"/>
    <n v="2088"/>
    <n v="0"/>
    <n v="72"/>
    <n v="10"/>
    <n v="10"/>
    <n v="2"/>
    <n v="7200"/>
    <n v="6960"/>
    <n v="0"/>
    <n v="240"/>
    <n v="14"/>
    <n v="13"/>
    <n v="2"/>
    <n v="9360"/>
    <n v="9048"/>
    <n v="0"/>
    <n v="312"/>
    <n v="15"/>
    <n v="11"/>
    <n v="2"/>
    <n v="7920"/>
    <n v="7656"/>
    <m/>
    <n v="264"/>
    <n v="13"/>
    <n v="11"/>
    <n v="2"/>
    <n v="10080"/>
    <n v="9816"/>
    <n v="0"/>
    <n v="264"/>
    <n v="17"/>
    <n v="16"/>
    <n v="2"/>
    <n v="11520"/>
    <n v="11136"/>
    <m/>
    <n v="384"/>
    <m/>
    <m/>
    <m/>
    <m/>
    <m/>
    <m/>
    <m/>
    <m/>
    <m/>
    <m/>
    <m/>
    <m/>
    <m/>
    <m/>
    <m/>
    <m/>
    <m/>
    <m/>
    <m/>
    <m/>
    <m/>
  </r>
  <r>
    <x v="11"/>
    <n v="2143014263"/>
    <x v="146"/>
    <x v="131"/>
    <s v=""/>
    <m/>
    <x v="30"/>
    <n v="83"/>
    <n v="6"/>
    <n v="9"/>
    <n v="107"/>
    <n v="6"/>
    <n v="9"/>
    <n v="107"/>
    <n v="6"/>
    <n v="9"/>
    <s v="小学"/>
    <n v="0"/>
    <n v="0"/>
    <n v="6"/>
    <n v="9"/>
    <m/>
    <n v="6900"/>
    <n v="6538"/>
    <n v="13800"/>
    <m/>
    <n v="20700"/>
    <n v="102"/>
    <n v="85"/>
    <n v="10"/>
    <n v="61200"/>
    <n v="58480"/>
    <m/>
    <n v="2720"/>
    <n v="5848"/>
    <n v="6"/>
    <n v="0"/>
    <m/>
    <m/>
    <m/>
    <m/>
    <m/>
    <n v="6"/>
    <n v="6"/>
    <n v="2"/>
    <n v="4320"/>
    <n v="4128"/>
    <m/>
    <n v="192"/>
    <n v="16"/>
    <n v="13"/>
    <n v="2"/>
    <n v="9360"/>
    <n v="8944"/>
    <m/>
    <n v="416"/>
    <n v="23"/>
    <n v="20"/>
    <n v="2"/>
    <n v="14400"/>
    <n v="13760"/>
    <m/>
    <n v="640"/>
    <n v="26"/>
    <n v="26"/>
    <n v="2"/>
    <n v="18720"/>
    <n v="17888"/>
    <m/>
    <n v="832"/>
    <n v="21"/>
    <n v="20"/>
    <n v="2"/>
    <n v="14400"/>
    <n v="13760"/>
    <m/>
    <n v="640"/>
    <m/>
    <m/>
    <m/>
    <m/>
    <m/>
    <m/>
    <m/>
    <m/>
    <m/>
    <m/>
    <m/>
    <m/>
    <m/>
    <m/>
    <m/>
    <m/>
    <m/>
    <m/>
    <m/>
    <m/>
    <m/>
  </r>
  <r>
    <x v="11"/>
    <n v="2143014265"/>
    <x v="147"/>
    <x v="132"/>
    <s v=""/>
    <m/>
    <x v="30"/>
    <n v="110"/>
    <n v="6"/>
    <n v="9"/>
    <n v="136"/>
    <n v="6"/>
    <n v="8"/>
    <n v="136"/>
    <n v="6"/>
    <n v="8"/>
    <s v="小学"/>
    <n v="0"/>
    <n v="0"/>
    <n v="6"/>
    <n v="8"/>
    <m/>
    <n v="6800"/>
    <n v="6945.454545454545"/>
    <n v="6900"/>
    <m/>
    <n v="13700"/>
    <n v="133"/>
    <n v="100"/>
    <n v="11"/>
    <n v="72000"/>
    <n v="69600"/>
    <m/>
    <n v="2400"/>
    <n v="6327.272727272727"/>
    <n v="18"/>
    <n v="13"/>
    <n v="1"/>
    <n v="9360"/>
    <n v="9072"/>
    <m/>
    <n v="288"/>
    <n v="9"/>
    <n v="7"/>
    <n v="1"/>
    <n v="5040"/>
    <n v="4872"/>
    <m/>
    <n v="168"/>
    <n v="29"/>
    <n v="25"/>
    <n v="2"/>
    <n v="18000"/>
    <n v="17400"/>
    <m/>
    <n v="600"/>
    <n v="27"/>
    <n v="21"/>
    <n v="2"/>
    <n v="15120"/>
    <n v="14616"/>
    <m/>
    <n v="504"/>
    <n v="25"/>
    <n v="13"/>
    <n v="2"/>
    <n v="9360"/>
    <n v="9048"/>
    <m/>
    <n v="312"/>
    <n v="24"/>
    <n v="22"/>
    <n v="2"/>
    <n v="15840"/>
    <n v="18312"/>
    <m/>
    <n v="528"/>
    <m/>
    <m/>
    <m/>
    <m/>
    <m/>
    <m/>
    <m/>
    <m/>
    <m/>
    <m/>
    <m/>
    <m/>
    <m/>
    <m/>
    <m/>
    <m/>
    <m/>
    <m/>
    <m/>
    <m/>
    <m/>
  </r>
  <r>
    <x v="11"/>
    <n v="2143014269"/>
    <x v="148"/>
    <x v="133"/>
    <s v=""/>
    <m/>
    <x v="30"/>
    <n v="90"/>
    <n v="6"/>
    <n v="8"/>
    <n v="120"/>
    <n v="6"/>
    <n v="6"/>
    <n v="120"/>
    <n v="6"/>
    <n v="6"/>
    <s v="小学"/>
    <n v="0"/>
    <n v="0"/>
    <n v="6"/>
    <n v="6"/>
    <m/>
    <n v="6600"/>
    <n v="7693.333333333333"/>
    <n v="13600"/>
    <m/>
    <n v="20200"/>
    <n v="104"/>
    <n v="90"/>
    <n v="9"/>
    <n v="64800"/>
    <n v="62640"/>
    <n v="0"/>
    <n v="2160"/>
    <n v="6960"/>
    <n v="7"/>
    <n v="7"/>
    <n v="1"/>
    <n v="5040"/>
    <n v="4872"/>
    <n v="0"/>
    <n v="168"/>
    <n v="16"/>
    <n v="11"/>
    <n v="1"/>
    <n v="7920"/>
    <n v="7656"/>
    <n v="0"/>
    <n v="264"/>
    <n v="6"/>
    <n v="6"/>
    <n v="1"/>
    <n v="4320"/>
    <n v="4176"/>
    <n v="0"/>
    <n v="144"/>
    <n v="26"/>
    <n v="25"/>
    <n v="2"/>
    <n v="18000"/>
    <n v="17400"/>
    <n v="0"/>
    <n v="600"/>
    <n v="22"/>
    <n v="20"/>
    <n v="2"/>
    <n v="14400"/>
    <n v="13920"/>
    <n v="0"/>
    <n v="480"/>
    <n v="27"/>
    <n v="21"/>
    <n v="2"/>
    <n v="15120"/>
    <n v="14616"/>
    <n v="0"/>
    <n v="504"/>
    <m/>
    <m/>
    <m/>
    <m/>
    <m/>
    <m/>
    <m/>
    <m/>
    <m/>
    <m/>
    <m/>
    <m/>
    <m/>
    <m/>
    <m/>
    <m/>
    <m/>
    <m/>
    <m/>
    <m/>
    <m/>
  </r>
  <r>
    <x v="11"/>
    <n v="2143014270"/>
    <x v="149"/>
    <x v="134"/>
    <s v=""/>
    <m/>
    <x v="30"/>
    <n v="193"/>
    <n v="6"/>
    <n v="16"/>
    <n v="221"/>
    <n v="6"/>
    <n v="16"/>
    <n v="221"/>
    <n v="6"/>
    <n v="16"/>
    <s v="小学"/>
    <n v="0"/>
    <n v="0"/>
    <n v="6"/>
    <n v="16"/>
    <m/>
    <n v="0"/>
    <n v="7570.666666666667"/>
    <n v="7600"/>
    <m/>
    <n v="7600"/>
    <n v="213"/>
    <n v="167"/>
    <n v="15"/>
    <n v="120240"/>
    <n v="113560"/>
    <m/>
    <n v="6680"/>
    <n v="7570.666666666667"/>
    <n v="29"/>
    <n v="23"/>
    <n v="2"/>
    <n v="16560"/>
    <n v="15640"/>
    <m/>
    <n v="920"/>
    <n v="29"/>
    <n v="19"/>
    <n v="2"/>
    <n v="13680"/>
    <n v="12920"/>
    <m/>
    <n v="760"/>
    <n v="38"/>
    <n v="31"/>
    <n v="2"/>
    <n v="22320"/>
    <n v="21080"/>
    <m/>
    <n v="1240"/>
    <n v="45"/>
    <n v="38"/>
    <n v="3"/>
    <n v="27360"/>
    <n v="25840"/>
    <m/>
    <n v="1520"/>
    <n v="36"/>
    <n v="28"/>
    <n v="3"/>
    <n v="20160"/>
    <n v="19040"/>
    <m/>
    <n v="1120"/>
    <n v="36"/>
    <n v="28"/>
    <n v="3"/>
    <n v="20160"/>
    <n v="19040"/>
    <m/>
    <n v="1120"/>
    <m/>
    <m/>
    <m/>
    <m/>
    <m/>
    <m/>
    <m/>
    <m/>
    <m/>
    <m/>
    <m/>
    <m/>
    <m/>
    <m/>
    <m/>
    <m/>
    <m/>
    <m/>
    <m/>
    <m/>
    <m/>
  </r>
  <r>
    <x v="11"/>
    <n v="2143014271"/>
    <x v="150"/>
    <x v="135"/>
    <s v=""/>
    <m/>
    <x v="30"/>
    <n v="77"/>
    <n v="6"/>
    <n v="8"/>
    <n v="108"/>
    <n v="6"/>
    <n v="7"/>
    <n v="108"/>
    <n v="6"/>
    <n v="7"/>
    <s v="小学"/>
    <n v="0"/>
    <n v="0"/>
    <n v="6"/>
    <n v="7"/>
    <m/>
    <n v="6700"/>
    <n v="5487.636363636364"/>
    <n v="13600"/>
    <m/>
    <n v="20300"/>
    <n v="100"/>
    <n v="78"/>
    <n v="11"/>
    <n v="56160"/>
    <n v="53664"/>
    <n v="0"/>
    <n v="2496"/>
    <n v="4878.545454545455"/>
    <n v="9"/>
    <n v="8"/>
    <n v="1"/>
    <n v="5760"/>
    <n v="5504"/>
    <n v="0"/>
    <n v="256"/>
    <n v="11"/>
    <n v="11"/>
    <n v="2"/>
    <n v="7920"/>
    <n v="7568"/>
    <n v="0"/>
    <n v="352"/>
    <n v="16"/>
    <n v="14"/>
    <n v="2"/>
    <n v="10080"/>
    <n v="9632"/>
    <n v="0"/>
    <n v="448"/>
    <n v="20"/>
    <n v="15"/>
    <n v="2"/>
    <n v="10800"/>
    <n v="10320"/>
    <n v="0"/>
    <n v="480"/>
    <n v="22"/>
    <n v="14"/>
    <n v="2"/>
    <n v="10080"/>
    <n v="9632"/>
    <n v="0"/>
    <n v="448"/>
    <n v="22"/>
    <n v="16"/>
    <n v="2"/>
    <n v="11520"/>
    <n v="11008"/>
    <n v="0"/>
    <n v="512"/>
    <m/>
    <m/>
    <m/>
    <m/>
    <m/>
    <m/>
    <m/>
    <m/>
    <m/>
    <m/>
    <m/>
    <m/>
    <m/>
    <m/>
    <m/>
    <m/>
    <m/>
    <m/>
    <m/>
    <m/>
    <m/>
  </r>
  <r>
    <x v="11"/>
    <n v="2143020048"/>
    <x v="151"/>
    <x v="136"/>
    <s v=""/>
    <m/>
    <x v="30"/>
    <n v="15"/>
    <n v="2"/>
    <n v="3"/>
    <n v="16"/>
    <n v="2"/>
    <n v="2"/>
    <n v="16"/>
    <n v="2"/>
    <n v="2"/>
    <s v="小学教学点"/>
    <n v="0"/>
    <n v="0"/>
    <n v="2"/>
    <n v="2"/>
    <m/>
    <n v="4400"/>
    <n v="2200"/>
    <n v="4600"/>
    <m/>
    <n v="90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n v="3143014051"/>
    <x v="152"/>
    <x v="137"/>
    <s v=""/>
    <m/>
    <x v="31"/>
    <n v="371"/>
    <n v="8"/>
    <n v="37"/>
    <n v="456"/>
    <n v="10"/>
    <n v="40"/>
    <n v="456"/>
    <n v="0"/>
    <n v="0"/>
    <s v="初级中学"/>
    <n v="10"/>
    <n v="40"/>
    <n v="10"/>
    <n v="40"/>
    <m/>
    <n v="0"/>
    <n v="6292.5789473684208"/>
    <n v="0"/>
    <m/>
    <n v="0"/>
    <n v="433"/>
    <n v="364"/>
    <n v="38"/>
    <n v="268720"/>
    <n v="239118"/>
    <m/>
    <n v="29602"/>
    <n v="6292.578947368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3"/>
    <n v="112"/>
    <n v="13"/>
    <n v="82640"/>
    <n v="75472"/>
    <m/>
    <n v="7168"/>
    <n v="135"/>
    <n v="108"/>
    <n v="12"/>
    <n v="79680"/>
    <n v="72768"/>
    <m/>
    <n v="6912"/>
    <n v="165"/>
    <n v="144"/>
    <n v="17"/>
    <n v="106400"/>
    <n v="90878"/>
    <m/>
    <n v="15522"/>
  </r>
  <r>
    <x v="11"/>
    <n v="3143014054"/>
    <x v="153"/>
    <x v="138"/>
    <s v=""/>
    <m/>
    <x v="31"/>
    <n v="76"/>
    <n v="3"/>
    <n v="10"/>
    <n v="114"/>
    <n v="3"/>
    <n v="11"/>
    <n v="114"/>
    <n v="0"/>
    <n v="0"/>
    <s v="初级中学"/>
    <n v="3"/>
    <n v="11"/>
    <n v="3"/>
    <n v="11"/>
    <m/>
    <n v="4100"/>
    <n v="3486.1"/>
    <n v="8000"/>
    <m/>
    <n v="12100"/>
    <n v="113"/>
    <n v="40"/>
    <n v="8"/>
    <n v="28800"/>
    <n v="23788.799999999999"/>
    <n v="1459.2"/>
    <n v="3552"/>
    <n v="2973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18"/>
    <n v="3"/>
    <n v="12960"/>
    <n v="10864"/>
    <n v="656"/>
    <n v="1440"/>
    <n v="34"/>
    <n v="0"/>
    <m/>
    <m/>
    <m/>
    <m/>
    <m/>
    <n v="55"/>
    <n v="22"/>
    <n v="5"/>
    <n v="15840"/>
    <n v="12924.8"/>
    <n v="803.2"/>
    <n v="2112"/>
  </r>
  <r>
    <x v="12"/>
    <n v="2143012966"/>
    <x v="154"/>
    <x v="139"/>
    <s v=""/>
    <m/>
    <x v="32"/>
    <n v="458"/>
    <n v="12"/>
    <n v="33"/>
    <n v="491"/>
    <n v="12"/>
    <n v="27"/>
    <n v="491"/>
    <n v="12"/>
    <n v="27"/>
    <s v="小学"/>
    <n v="0"/>
    <n v="0"/>
    <n v="12"/>
    <n v="27"/>
    <m/>
    <n v="0"/>
    <n v="8702.5970270270282"/>
    <n v="0"/>
    <m/>
    <n v="0"/>
    <n v="499"/>
    <n v="480"/>
    <n v="37"/>
    <n v="326400"/>
    <n v="321996.09000000003"/>
    <n v="4243.91"/>
    <n v="160"/>
    <n v="8702.5970270270282"/>
    <n v="76"/>
    <n v="70"/>
    <n v="6"/>
    <n v="47600"/>
    <n v="46893"/>
    <n v="707"/>
    <n v="0"/>
    <n v="84"/>
    <n v="81"/>
    <n v="6"/>
    <n v="55080"/>
    <n v="54373"/>
    <n v="707"/>
    <n v="0"/>
    <n v="75"/>
    <n v="74"/>
    <n v="6"/>
    <n v="50320"/>
    <n v="49613"/>
    <n v="707"/>
    <n v="0"/>
    <n v="91"/>
    <n v="89"/>
    <n v="7"/>
    <n v="60520"/>
    <n v="59813"/>
    <n v="707"/>
    <n v="0"/>
    <n v="88"/>
    <n v="82"/>
    <n v="6"/>
    <n v="55760"/>
    <n v="55053"/>
    <n v="707"/>
    <n v="0"/>
    <n v="85"/>
    <n v="84"/>
    <n v="6"/>
    <n v="57120"/>
    <n v="56251.09"/>
    <n v="708.91"/>
    <n v="160"/>
    <m/>
    <m/>
    <m/>
    <m/>
    <m/>
    <m/>
    <m/>
    <m/>
    <m/>
    <m/>
    <m/>
    <m/>
    <m/>
    <m/>
    <m/>
    <m/>
    <m/>
    <m/>
    <m/>
    <m/>
    <m/>
  </r>
  <r>
    <x v="12"/>
    <n v="2143012971"/>
    <x v="155"/>
    <x v="140"/>
    <m/>
    <s v="合并到三尚小学"/>
    <x v="32"/>
    <n v="10"/>
    <n v="2"/>
    <n v="0"/>
    <n v="12"/>
    <n v="2"/>
    <n v="2"/>
    <n v="12"/>
    <n v="2"/>
    <n v="2"/>
    <s v="小学教学点"/>
    <n v="0"/>
    <n v="0"/>
    <n v="2"/>
    <n v="2"/>
    <m/>
    <n v="4400"/>
    <n v="2200"/>
    <n v="0"/>
    <m/>
    <n v="4400"/>
    <n v="11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"/>
    <n v="2143012972"/>
    <x v="156"/>
    <x v="140"/>
    <m/>
    <s v="合并到三尚小学"/>
    <x v="32"/>
    <n v="24"/>
    <n v="3"/>
    <n v="0"/>
    <n v="24"/>
    <n v="3"/>
    <n v="1"/>
    <n v="24"/>
    <n v="3"/>
    <n v="1"/>
    <s v="小学教学点"/>
    <n v="0"/>
    <n v="0"/>
    <n v="3"/>
    <n v="1"/>
    <m/>
    <n v="6200"/>
    <n v="6200"/>
    <n v="6000"/>
    <m/>
    <n v="12200"/>
    <n v="25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"/>
    <n v="2143012974"/>
    <x v="157"/>
    <x v="141"/>
    <m/>
    <m/>
    <x v="32"/>
    <n v="43"/>
    <n v="6"/>
    <n v="9"/>
    <n v="64"/>
    <n v="6"/>
    <n v="7"/>
    <n v="64"/>
    <n v="6"/>
    <n v="7"/>
    <s v="小学"/>
    <n v="0"/>
    <n v="0"/>
    <n v="6"/>
    <n v="7"/>
    <m/>
    <n v="13400"/>
    <n v="5228"/>
    <n v="13800"/>
    <m/>
    <n v="27200"/>
    <n v="56"/>
    <n v="56"/>
    <n v="10"/>
    <n v="38880"/>
    <n v="38880"/>
    <n v="0"/>
    <n v="0"/>
    <n v="3888"/>
    <n v="5"/>
    <n v="4"/>
    <n v="1"/>
    <n v="2688"/>
    <n v="2688"/>
    <n v="0"/>
    <n v="0"/>
    <n v="8"/>
    <n v="8"/>
    <n v="1"/>
    <n v="5568"/>
    <n v="5568"/>
    <n v="0"/>
    <n v="0"/>
    <n v="6"/>
    <n v="6"/>
    <n v="1"/>
    <n v="4176"/>
    <n v="4176"/>
    <n v="0"/>
    <n v="0"/>
    <n v="10"/>
    <n v="10"/>
    <n v="2"/>
    <n v="6960"/>
    <n v="6960"/>
    <n v="0"/>
    <n v="0"/>
    <n v="11"/>
    <n v="11"/>
    <n v="2"/>
    <n v="7656"/>
    <n v="7656"/>
    <n v="0"/>
    <n v="0"/>
    <n v="17"/>
    <n v="17"/>
    <n v="3"/>
    <n v="11832"/>
    <n v="11832"/>
    <n v="0"/>
    <n v="0"/>
    <m/>
    <m/>
    <m/>
    <m/>
    <m/>
    <m/>
    <m/>
    <m/>
    <m/>
    <m/>
    <m/>
    <m/>
    <m/>
    <m/>
    <m/>
    <m/>
    <m/>
    <m/>
    <m/>
    <m/>
    <m/>
  </r>
  <r>
    <x v="12"/>
    <n v="2143012975"/>
    <x v="158"/>
    <x v="142"/>
    <s v=""/>
    <m/>
    <x v="32"/>
    <n v="39"/>
    <n v="6"/>
    <n v="8"/>
    <n v="60"/>
    <n v="6"/>
    <n v="6"/>
    <n v="60"/>
    <n v="6"/>
    <n v="6"/>
    <s v="小学"/>
    <n v="0"/>
    <n v="0"/>
    <n v="6"/>
    <n v="6"/>
    <m/>
    <n v="13200"/>
    <n v="4906.666666666667"/>
    <n v="13600"/>
    <m/>
    <n v="26800"/>
    <n v="56"/>
    <n v="43"/>
    <n v="9"/>
    <n v="30960"/>
    <n v="30960"/>
    <n v="0"/>
    <n v="0"/>
    <n v="3440"/>
    <n v="3"/>
    <n v="3"/>
    <n v="1"/>
    <n v="2160"/>
    <n v="2160"/>
    <n v="0"/>
    <n v="0"/>
    <n v="5"/>
    <n v="3"/>
    <n v="1"/>
    <n v="2160"/>
    <n v="2160"/>
    <n v="0"/>
    <n v="0"/>
    <n v="7"/>
    <n v="6"/>
    <n v="2"/>
    <n v="2160"/>
    <n v="2160"/>
    <n v="0"/>
    <n v="0"/>
    <n v="13"/>
    <n v="11"/>
    <n v="1"/>
    <n v="7920"/>
    <n v="7920"/>
    <n v="0"/>
    <n v="0"/>
    <n v="9"/>
    <n v="6"/>
    <n v="2"/>
    <n v="4320"/>
    <n v="4320"/>
    <n v="0"/>
    <n v="0"/>
    <n v="19"/>
    <n v="14"/>
    <n v="2"/>
    <n v="10080"/>
    <n v="10080"/>
    <n v="0"/>
    <n v="0"/>
    <m/>
    <m/>
    <m/>
    <m/>
    <m/>
    <m/>
    <m/>
    <m/>
    <m/>
    <m/>
    <m/>
    <m/>
    <m/>
    <m/>
    <m/>
    <m/>
    <m/>
    <m/>
    <m/>
    <m/>
    <m/>
  </r>
  <r>
    <x v="12"/>
    <n v="2143012976"/>
    <x v="159"/>
    <x v="143"/>
    <s v=""/>
    <m/>
    <x v="32"/>
    <n v="3"/>
    <n v="1"/>
    <n v="2"/>
    <n v="3"/>
    <n v="1"/>
    <n v="2"/>
    <n v="3"/>
    <n v="1"/>
    <n v="2"/>
    <s v="小学教学点"/>
    <n v="0"/>
    <n v="0"/>
    <n v="1"/>
    <n v="2"/>
    <n v="2500"/>
    <n v="2500"/>
    <n v="1250"/>
    <n v="2500"/>
    <m/>
    <n v="5000"/>
    <n v="3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2"/>
    <n v="2143013283"/>
    <x v="160"/>
    <x v="144"/>
    <s v=""/>
    <m/>
    <x v="32"/>
    <n v="293"/>
    <n v="7"/>
    <n v="19"/>
    <n v="304"/>
    <n v="7"/>
    <n v="17"/>
    <n v="304"/>
    <n v="7"/>
    <n v="17"/>
    <s v="小学"/>
    <n v="0"/>
    <n v="0"/>
    <n v="7"/>
    <n v="17"/>
    <m/>
    <n v="0"/>
    <n v="8333.125"/>
    <n v="0"/>
    <m/>
    <n v="0"/>
    <n v="303"/>
    <n v="192"/>
    <n v="16"/>
    <n v="138240"/>
    <n v="133330"/>
    <n v="4910"/>
    <n v="0"/>
    <n v="8333.125"/>
    <n v="24"/>
    <n v="24"/>
    <n v="2"/>
    <n v="17280"/>
    <n v="17910"/>
    <n v="630"/>
    <n v="0"/>
    <n v="26"/>
    <n v="26"/>
    <n v="2"/>
    <n v="18720"/>
    <n v="17910"/>
    <n v="810"/>
    <n v="0"/>
    <n v="28"/>
    <n v="42"/>
    <n v="4"/>
    <n v="30240"/>
    <n v="39203"/>
    <m/>
    <n v="0"/>
    <n v="24"/>
    <n v="24"/>
    <n v="2"/>
    <n v="17280"/>
    <n v="13930"/>
    <n v="3350"/>
    <n v="0"/>
    <n v="37"/>
    <n v="37"/>
    <n v="3"/>
    <n v="26640"/>
    <n v="26666"/>
    <n v="0"/>
    <n v="0"/>
    <n v="39"/>
    <n v="39"/>
    <n v="3"/>
    <n v="28080"/>
    <n v="17711"/>
    <n v="10369"/>
    <n v="0"/>
    <m/>
    <m/>
    <m/>
    <m/>
    <m/>
    <m/>
    <m/>
    <m/>
    <m/>
    <m/>
    <m/>
    <m/>
    <m/>
    <m/>
    <m/>
    <m/>
    <m/>
    <m/>
    <m/>
    <m/>
    <m/>
  </r>
  <r>
    <x v="12"/>
    <n v="2143014351"/>
    <x v="161"/>
    <x v="145"/>
    <s v=""/>
    <m/>
    <x v="33"/>
    <n v="88"/>
    <n v="6"/>
    <n v="9"/>
    <n v="106"/>
    <n v="6"/>
    <n v="9"/>
    <n v="106"/>
    <n v="6"/>
    <n v="9"/>
    <s v="小学"/>
    <n v="0"/>
    <n v="0"/>
    <n v="6"/>
    <n v="9"/>
    <m/>
    <n v="6900"/>
    <n v="4292.727272727273"/>
    <n v="13800"/>
    <m/>
    <n v="20700"/>
    <n v="58"/>
    <n v="99"/>
    <n v="11"/>
    <n v="40320"/>
    <n v="40320"/>
    <n v="0"/>
    <n v="0"/>
    <n v="3665.4545454545455"/>
    <n v="11"/>
    <n v="9"/>
    <n v="2"/>
    <n v="6264"/>
    <n v="6264"/>
    <n v="0"/>
    <n v="0"/>
    <n v="14"/>
    <n v="8"/>
    <n v="2"/>
    <n v="5568"/>
    <n v="5568"/>
    <n v="0"/>
    <n v="0"/>
    <n v="14"/>
    <n v="9"/>
    <n v="3"/>
    <n v="6264"/>
    <n v="6264"/>
    <n v="0"/>
    <n v="0"/>
    <n v="15"/>
    <n v="10"/>
    <n v="3"/>
    <n v="6912"/>
    <n v="6912"/>
    <n v="0"/>
    <n v="0"/>
    <n v="25"/>
    <n v="12"/>
    <n v="3"/>
    <n v="8352"/>
    <n v="8352"/>
    <n v="0"/>
    <n v="0"/>
    <n v="20"/>
    <n v="10"/>
    <n v="3"/>
    <n v="6960"/>
    <n v="6960"/>
    <n v="0"/>
    <n v="0"/>
    <m/>
    <m/>
    <m/>
    <m/>
    <m/>
    <m/>
    <m/>
    <m/>
    <m/>
    <m/>
    <m/>
    <m/>
    <m/>
    <m/>
    <m/>
    <m/>
    <m/>
    <m/>
    <m/>
    <m/>
    <m/>
  </r>
  <r>
    <x v="12"/>
    <n v="2143014354"/>
    <x v="162"/>
    <x v="146"/>
    <s v=""/>
    <m/>
    <x v="33"/>
    <n v="75"/>
    <n v="6"/>
    <n v="9"/>
    <n v="99"/>
    <n v="6"/>
    <n v="9"/>
    <n v="99"/>
    <n v="6"/>
    <n v="9"/>
    <s v="小学"/>
    <n v="0"/>
    <n v="0"/>
    <n v="6"/>
    <n v="9"/>
    <m/>
    <n v="13800"/>
    <n v="4404"/>
    <n v="13800"/>
    <m/>
    <n v="27600"/>
    <n v="95"/>
    <n v="43.45"/>
    <n v="10"/>
    <n v="30240"/>
    <n v="30240"/>
    <n v="0"/>
    <n v="0"/>
    <n v="3024"/>
    <n v="4"/>
    <n v="3"/>
    <n v="1.5"/>
    <n v="2088"/>
    <n v="2088"/>
    <n v="0"/>
    <n v="0"/>
    <n v="15"/>
    <n v="7"/>
    <n v="1"/>
    <n v="4872"/>
    <n v="4872"/>
    <n v="0"/>
    <n v="0"/>
    <n v="14"/>
    <n v="6"/>
    <n v="1"/>
    <n v="4176"/>
    <n v="4176"/>
    <n v="0"/>
    <n v="0"/>
    <n v="17"/>
    <n v="8"/>
    <n v="1.5"/>
    <n v="5568"/>
    <n v="5568"/>
    <n v="0"/>
    <n v="0"/>
    <n v="18"/>
    <n v="8"/>
    <n v="2"/>
    <n v="5568"/>
    <n v="5568"/>
    <n v="0"/>
    <n v="0"/>
    <n v="27"/>
    <n v="11.45"/>
    <n v="3"/>
    <n v="7968"/>
    <n v="7968"/>
    <n v="0"/>
    <n v="0"/>
    <m/>
    <m/>
    <m/>
    <m/>
    <m/>
    <m/>
    <m/>
    <m/>
    <m/>
    <m/>
    <m/>
    <m/>
    <m/>
    <m/>
    <m/>
    <m/>
    <m/>
    <m/>
    <m/>
    <m/>
    <m/>
  </r>
  <r>
    <x v="12"/>
    <n v="2143014356"/>
    <x v="163"/>
    <x v="147"/>
    <s v=""/>
    <m/>
    <x v="33"/>
    <n v="71"/>
    <n v="5"/>
    <n v="10"/>
    <n v="91"/>
    <n v="5"/>
    <n v="9"/>
    <n v="91"/>
    <n v="5"/>
    <n v="9"/>
    <s v="小学"/>
    <n v="0"/>
    <n v="0"/>
    <n v="5"/>
    <n v="9"/>
    <m/>
    <n v="11800"/>
    <n v="5572"/>
    <n v="12000"/>
    <m/>
    <n v="23800"/>
    <n v="89"/>
    <n v="64"/>
    <n v="10"/>
    <n v="43920"/>
    <n v="43920"/>
    <n v="0"/>
    <n v="0"/>
    <n v="4392"/>
    <n v="0"/>
    <n v="0"/>
    <n v="0"/>
    <n v="0"/>
    <n v="0"/>
    <n v="0"/>
    <n v="0"/>
    <n v="16"/>
    <n v="11"/>
    <n v="2"/>
    <n v="7656"/>
    <n v="7656"/>
    <n v="0"/>
    <n v="0"/>
    <n v="13"/>
    <n v="7"/>
    <n v="2"/>
    <n v="4872"/>
    <n v="4872"/>
    <n v="0"/>
    <n v="0"/>
    <n v="19"/>
    <n v="15"/>
    <n v="2"/>
    <n v="10440"/>
    <n v="10440"/>
    <n v="0"/>
    <n v="0"/>
    <n v="22"/>
    <n v="16"/>
    <n v="2"/>
    <n v="10512"/>
    <n v="10512"/>
    <n v="0"/>
    <n v="0"/>
    <n v="19"/>
    <n v="15"/>
    <n v="2"/>
    <n v="10440"/>
    <n v="10440"/>
    <n v="0"/>
    <n v="0"/>
    <m/>
    <m/>
    <m/>
    <m/>
    <m/>
    <m/>
    <m/>
    <m/>
    <m/>
    <m/>
    <m/>
    <m/>
    <m/>
    <m/>
    <m/>
    <m/>
    <m/>
    <m/>
    <m/>
    <m/>
    <m/>
  </r>
  <r>
    <x v="12"/>
    <n v="2143014358"/>
    <x v="164"/>
    <x v="148"/>
    <s v=""/>
    <m/>
    <x v="33"/>
    <n v="628"/>
    <n v="18"/>
    <n v="54"/>
    <n v="711"/>
    <n v="18"/>
    <n v="49"/>
    <n v="711"/>
    <n v="18"/>
    <n v="49"/>
    <s v="小学"/>
    <n v="0"/>
    <n v="0"/>
    <n v="18"/>
    <n v="49"/>
    <m/>
    <n v="0"/>
    <n v="2.8310236924452392E-2"/>
    <n v="0"/>
    <m/>
    <n v="0"/>
    <n v="661"/>
    <n v="48"/>
    <n v="447400"/>
    <n v="434734"/>
    <n v="12666"/>
    <n v="0"/>
    <n v="91"/>
    <n v="2.8310236924452392E-2"/>
    <n v="90"/>
    <n v="6"/>
    <n v="61200"/>
    <n v="59490"/>
    <n v="1710"/>
    <n v="0"/>
    <n v="117"/>
    <n v="111"/>
    <n v="6"/>
    <n v="75200"/>
    <n v="73034"/>
    <n v="2166"/>
    <n v="0"/>
    <n v="107"/>
    <n v="101"/>
    <n v="6"/>
    <n v="68400"/>
    <n v="66480"/>
    <n v="1920"/>
    <n v="0"/>
    <n v="129"/>
    <n v="119"/>
    <n v="6"/>
    <n v="80520"/>
    <n v="78249"/>
    <n v="2271"/>
    <n v="0"/>
    <n v="120"/>
    <n v="108"/>
    <n v="6"/>
    <n v="73440"/>
    <n v="71359"/>
    <n v="2081"/>
    <n v="0"/>
    <n v="143"/>
    <n v="132"/>
    <n v="6"/>
    <n v="88640"/>
    <n v="86122"/>
    <n v="2518"/>
    <n v="0"/>
    <n v="0"/>
    <m/>
    <m/>
    <m/>
    <m/>
    <m/>
    <m/>
    <m/>
    <m/>
    <m/>
    <m/>
    <m/>
    <m/>
    <m/>
    <m/>
    <m/>
    <m/>
    <m/>
    <m/>
    <m/>
    <m/>
    <m/>
  </r>
  <r>
    <x v="12"/>
    <n v="3143011142"/>
    <x v="165"/>
    <x v="149"/>
    <s v=""/>
    <m/>
    <x v="32"/>
    <n v="1539"/>
    <n v="35"/>
    <n v="96"/>
    <n v="1595"/>
    <n v="36"/>
    <n v="196"/>
    <n v="1595"/>
    <n v="24"/>
    <n v="98"/>
    <s v="九年一贯制学校"/>
    <n v="12"/>
    <n v="98"/>
    <n v="36"/>
    <n v="196"/>
    <m/>
    <n v="0"/>
    <n v="9713.3663366336641"/>
    <n v="0"/>
    <m/>
    <n v="0"/>
    <n v="1579"/>
    <n v="1502"/>
    <n v="101"/>
    <n v="1021360"/>
    <n v="981050"/>
    <n v="36374"/>
    <n v="3936"/>
    <n v="9713.3663366336641"/>
    <n v="165"/>
    <n v="157"/>
    <n v="10"/>
    <n v="106760"/>
    <n v="106380"/>
    <n v="3803"/>
    <n v="0"/>
    <n v="155"/>
    <n v="152"/>
    <n v="12"/>
    <n v="103360"/>
    <n v="102680"/>
    <n v="3680"/>
    <n v="0"/>
    <n v="151"/>
    <n v="151"/>
    <n v="14"/>
    <n v="102680"/>
    <n v="99023"/>
    <n v="3657"/>
    <n v="0"/>
    <n v="172"/>
    <n v="170"/>
    <n v="14"/>
    <n v="115600"/>
    <n v="110804"/>
    <n v="4116"/>
    <n v="680"/>
    <n v="165"/>
    <n v="163"/>
    <n v="13"/>
    <n v="110840"/>
    <n v="106892"/>
    <n v="3948"/>
    <n v="0"/>
    <n v="183"/>
    <n v="174"/>
    <n v="14"/>
    <n v="118320"/>
    <n v="113426"/>
    <n v="4214"/>
    <n v="680"/>
    <n v="201"/>
    <n v="196"/>
    <n v="30"/>
    <n v="133280"/>
    <n v="128534"/>
    <n v="4746"/>
    <n v="0"/>
    <n v="196"/>
    <n v="17"/>
    <n v="32"/>
    <n v="121040"/>
    <n v="116730"/>
    <n v="4310"/>
    <n v="0"/>
    <n v="176"/>
    <n v="161"/>
    <n v="25"/>
    <n v="109480"/>
    <n v="103004"/>
    <n v="3900"/>
    <n v="2576"/>
  </r>
  <r>
    <x v="12"/>
    <n v="3143011143"/>
    <x v="166"/>
    <x v="150"/>
    <s v=""/>
    <m/>
    <x v="32"/>
    <n v="482"/>
    <n v="10"/>
    <n v="42"/>
    <n v="537"/>
    <n v="11"/>
    <n v="41"/>
    <n v="537"/>
    <n v="0"/>
    <n v="0"/>
    <s v="初级中学"/>
    <n v="11"/>
    <n v="41"/>
    <n v="11"/>
    <n v="41"/>
    <m/>
    <n v="0"/>
    <n v="6022.5488372093023"/>
    <n v="0"/>
    <m/>
    <n v="0"/>
    <n v="524"/>
    <n v="483"/>
    <n v="43"/>
    <n v="328440"/>
    <n v="258969.60000000001"/>
    <n v="65814.399999999994"/>
    <n v="3656"/>
    <n v="6022.5488372093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9"/>
    <n v="150"/>
    <n v="14"/>
    <n v="102000"/>
    <n v="80512"/>
    <n v="20896"/>
    <n v="592"/>
    <n v="179"/>
    <n v="164"/>
    <n v="14"/>
    <n v="111520"/>
    <n v="89241.600000000006"/>
    <n v="22278.400000000001"/>
    <n v="0"/>
    <n v="186"/>
    <n v="169"/>
    <n v="15"/>
    <n v="114920"/>
    <n v="89216"/>
    <n v="22640"/>
    <n v="3064"/>
  </r>
  <r>
    <x v="12"/>
    <n v="3143011144"/>
    <x v="167"/>
    <x v="140"/>
    <s v="含封江4400元硖江12200元"/>
    <m/>
    <x v="32"/>
    <n v="463"/>
    <n v="13"/>
    <n v="44"/>
    <n v="503"/>
    <n v="13"/>
    <n v="80"/>
    <n v="503"/>
    <n v="8"/>
    <n v="40"/>
    <s v="九年一贯制学校"/>
    <n v="5"/>
    <n v="40"/>
    <n v="13"/>
    <n v="80"/>
    <m/>
    <n v="0"/>
    <n v="7153.931818181818"/>
    <n v="0"/>
    <m/>
    <n v="0"/>
    <n v="502"/>
    <n v="464"/>
    <n v="44"/>
    <n v="334080"/>
    <n v="314773"/>
    <n v="4395"/>
    <n v="14912"/>
    <n v="7153.931818181818"/>
    <n v="38"/>
    <n v="32"/>
    <n v="2"/>
    <n v="23040"/>
    <n v="21969"/>
    <n v="303"/>
    <n v="768"/>
    <n v="41"/>
    <n v="33"/>
    <n v="2"/>
    <n v="23760"/>
    <n v="22655"/>
    <n v="313"/>
    <n v="792"/>
    <n v="56"/>
    <n v="45"/>
    <n v="2"/>
    <n v="32400"/>
    <n v="30894"/>
    <n v="426"/>
    <n v="1080"/>
    <n v="63"/>
    <n v="55"/>
    <n v="5"/>
    <n v="39600"/>
    <n v="37759"/>
    <n v="521"/>
    <n v="1320"/>
    <n v="64"/>
    <n v="48"/>
    <n v="5"/>
    <n v="34560"/>
    <n v="32953"/>
    <n v="455"/>
    <n v="1152"/>
    <n v="56"/>
    <n v="49"/>
    <n v="4"/>
    <n v="35280"/>
    <n v="33640"/>
    <n v="464"/>
    <n v="1176"/>
    <n v="83"/>
    <n v="82"/>
    <n v="9"/>
    <n v="59040"/>
    <n v="55639"/>
    <n v="777"/>
    <n v="2624"/>
    <n v="49"/>
    <n v="42"/>
    <n v="7"/>
    <n v="30240"/>
    <n v="28834"/>
    <n v="398"/>
    <n v="1008"/>
    <n v="89"/>
    <n v="78"/>
    <n v="9"/>
    <n v="56160"/>
    <n v="50430"/>
    <n v="738"/>
    <n v="4992"/>
  </r>
  <r>
    <x v="12"/>
    <n v="3143014066"/>
    <x v="168"/>
    <x v="151"/>
    <s v=""/>
    <m/>
    <x v="33"/>
    <n v="498"/>
    <n v="10"/>
    <n v="47"/>
    <n v="592"/>
    <n v="12"/>
    <n v="44"/>
    <n v="592"/>
    <n v="0"/>
    <n v="0"/>
    <s v="初级中学"/>
    <n v="12"/>
    <n v="44"/>
    <n v="12"/>
    <n v="44"/>
    <m/>
    <n v="0"/>
    <n v="5676.545454545455"/>
    <n v="0"/>
    <m/>
    <n v="0"/>
    <n v="535"/>
    <n v="373"/>
    <n v="44"/>
    <n v="253568"/>
    <n v="249768"/>
    <n v="0"/>
    <n v="3800"/>
    <n v="5676.545454545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9"/>
    <n v="116"/>
    <n v="12"/>
    <n v="78880"/>
    <n v="78880"/>
    <n v="0"/>
    <n v="0"/>
    <n v="186"/>
    <n v="138"/>
    <n v="14"/>
    <n v="93768"/>
    <n v="93408"/>
    <n v="0"/>
    <n v="360"/>
    <n v="200"/>
    <n v="119"/>
    <n v="18"/>
    <n v="80920"/>
    <n v="77480"/>
    <n v="0"/>
    <n v="3440"/>
  </r>
  <r>
    <x v="13"/>
    <n v="2143014377"/>
    <x v="169"/>
    <x v="152"/>
    <s v=""/>
    <m/>
    <x v="34"/>
    <n v="97"/>
    <n v="6"/>
    <n v="10"/>
    <n v="115"/>
    <n v="6"/>
    <n v="11"/>
    <n v="115"/>
    <n v="6"/>
    <n v="11"/>
    <s v="小学"/>
    <n v="0"/>
    <n v="0"/>
    <n v="6"/>
    <n v="11"/>
    <m/>
    <n v="7100"/>
    <n v="4190"/>
    <n v="14000"/>
    <m/>
    <n v="21100"/>
    <n v="117"/>
    <n v="50"/>
    <n v="10"/>
    <n v="36000"/>
    <n v="34800"/>
    <n v="0"/>
    <n v="1200"/>
    <n v="3480"/>
    <n v="10"/>
    <n v="4"/>
    <n v="1"/>
    <n v="2880"/>
    <n v="2784"/>
    <n v="0"/>
    <n v="96"/>
    <n v="15"/>
    <n v="5"/>
    <n v="1"/>
    <n v="3600"/>
    <n v="3480"/>
    <n v="0"/>
    <n v="120"/>
    <n v="25"/>
    <n v="8"/>
    <n v="2"/>
    <n v="5760"/>
    <n v="5568"/>
    <n v="0"/>
    <n v="192"/>
    <n v="19"/>
    <n v="6"/>
    <n v="2"/>
    <n v="4320"/>
    <n v="4176"/>
    <n v="0"/>
    <n v="144"/>
    <n v="24"/>
    <n v="18"/>
    <n v="2"/>
    <n v="12960"/>
    <n v="12528"/>
    <n v="0"/>
    <n v="432"/>
    <n v="24"/>
    <n v="9"/>
    <n v="2"/>
    <n v="6480"/>
    <n v="6264"/>
    <n v="0"/>
    <n v="216"/>
    <m/>
    <m/>
    <m/>
    <m/>
    <m/>
    <m/>
    <m/>
    <m/>
    <m/>
    <m/>
    <m/>
    <m/>
    <m/>
    <m/>
    <m/>
    <m/>
    <m/>
    <m/>
    <m/>
    <m/>
    <m/>
  </r>
  <r>
    <x v="13"/>
    <n v="2143014378"/>
    <x v="170"/>
    <x v="153"/>
    <s v=""/>
    <m/>
    <x v="34"/>
    <n v="263"/>
    <n v="6"/>
    <n v="16"/>
    <n v="283"/>
    <n v="6"/>
    <n v="16"/>
    <n v="283"/>
    <n v="6"/>
    <n v="16"/>
    <s v="小学"/>
    <n v="0"/>
    <n v="0"/>
    <n v="6"/>
    <n v="16"/>
    <m/>
    <n v="0"/>
    <n v="7477.8461538461543"/>
    <n v="0"/>
    <m/>
    <n v="0"/>
    <n v="286"/>
    <n v="145"/>
    <n v="13"/>
    <n v="104400"/>
    <n v="97212"/>
    <n v="3708"/>
    <n v="3480"/>
    <n v="7477.8461538461543"/>
    <n v="51"/>
    <n v="24"/>
    <n v="6"/>
    <n v="17280"/>
    <n v="16086"/>
    <n v="618"/>
    <n v="576"/>
    <n v="43"/>
    <n v="17"/>
    <n v="4"/>
    <n v="12240"/>
    <n v="11214"/>
    <n v="618"/>
    <n v="408"/>
    <n v="43"/>
    <n v="20"/>
    <n v="4"/>
    <n v="14400"/>
    <n v="13302"/>
    <n v="618"/>
    <n v="480"/>
    <n v="47"/>
    <n v="24"/>
    <n v="4"/>
    <n v="17280"/>
    <n v="16086"/>
    <n v="618"/>
    <n v="576"/>
    <n v="50"/>
    <n v="30"/>
    <n v="4"/>
    <n v="21600"/>
    <n v="20262"/>
    <n v="618"/>
    <n v="720"/>
    <n v="52"/>
    <n v="30"/>
    <n v="4"/>
    <n v="21600"/>
    <n v="20262"/>
    <n v="618"/>
    <n v="720"/>
    <m/>
    <m/>
    <m/>
    <m/>
    <m/>
    <m/>
    <m/>
    <m/>
    <m/>
    <m/>
    <m/>
    <m/>
    <m/>
    <m/>
    <m/>
    <m/>
    <m/>
    <m/>
    <m/>
    <m/>
    <m/>
  </r>
  <r>
    <x v="13"/>
    <n v="2143014379"/>
    <x v="171"/>
    <x v="154"/>
    <s v=""/>
    <m/>
    <x v="34"/>
    <n v="43"/>
    <n v="3"/>
    <n v="7"/>
    <n v="43"/>
    <n v="3"/>
    <n v="5"/>
    <n v="43"/>
    <n v="3"/>
    <n v="5"/>
    <s v="小学"/>
    <n v="0"/>
    <n v="0"/>
    <n v="3"/>
    <n v="5"/>
    <m/>
    <n v="7000"/>
    <n v="2410"/>
    <n v="7400"/>
    <m/>
    <n v="14400"/>
    <n v="21"/>
    <n v="21"/>
    <n v="4"/>
    <n v="15120"/>
    <n v="2640"/>
    <n v="0"/>
    <n v="336"/>
    <n v="660"/>
    <n v="6"/>
    <n v="6"/>
    <n v="1"/>
    <n v="4320"/>
    <n v="755"/>
    <n v="0"/>
    <n v="96"/>
    <m/>
    <m/>
    <m/>
    <m/>
    <m/>
    <m/>
    <m/>
    <n v="10"/>
    <n v="10"/>
    <n v="2"/>
    <n v="7200"/>
    <n v="1257"/>
    <n v="0"/>
    <n v="160"/>
    <m/>
    <m/>
    <m/>
    <m/>
    <m/>
    <m/>
    <m/>
    <n v="5"/>
    <n v="5"/>
    <n v="1"/>
    <n v="3600"/>
    <n v="628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3"/>
    <n v="2143014381"/>
    <x v="172"/>
    <x v="155"/>
    <s v=""/>
    <m/>
    <x v="34"/>
    <n v="108"/>
    <n v="6"/>
    <n v="11"/>
    <n v="130"/>
    <n v="6"/>
    <n v="12"/>
    <n v="130"/>
    <n v="6"/>
    <n v="12"/>
    <s v="小学"/>
    <n v="0"/>
    <n v="0"/>
    <n v="6"/>
    <n v="12"/>
    <m/>
    <n v="7200"/>
    <n v="4478.3999999999996"/>
    <n v="7100"/>
    <m/>
    <n v="14300"/>
    <n v="130"/>
    <n v="54"/>
    <n v="10"/>
    <n v="38880"/>
    <n v="37584"/>
    <n v="0"/>
    <n v="1296"/>
    <n v="3758.4"/>
    <n v="19"/>
    <n v="10"/>
    <n v="2"/>
    <n v="7200"/>
    <n v="6960"/>
    <n v="0"/>
    <n v="240"/>
    <n v="20"/>
    <n v="7"/>
    <n v="1"/>
    <n v="5040"/>
    <n v="4872"/>
    <n v="0"/>
    <n v="168"/>
    <n v="16"/>
    <n v="7"/>
    <n v="1"/>
    <n v="5040"/>
    <n v="4872"/>
    <n v="0"/>
    <n v="168"/>
    <n v="24"/>
    <n v="11"/>
    <n v="2"/>
    <n v="7920"/>
    <n v="7656"/>
    <n v="0"/>
    <n v="264"/>
    <n v="20"/>
    <n v="7"/>
    <n v="2"/>
    <n v="5040"/>
    <n v="4872"/>
    <n v="0"/>
    <n v="168"/>
    <n v="31"/>
    <n v="12"/>
    <n v="2"/>
    <n v="8640"/>
    <n v="8352"/>
    <n v="0"/>
    <n v="288"/>
    <m/>
    <m/>
    <m/>
    <m/>
    <m/>
    <m/>
    <m/>
    <m/>
    <m/>
    <m/>
    <m/>
    <m/>
    <m/>
    <m/>
    <m/>
    <m/>
    <m/>
    <m/>
    <m/>
    <m/>
    <m/>
  </r>
  <r>
    <x v="13"/>
    <n v="2143014388"/>
    <x v="173"/>
    <x v="156"/>
    <s v=""/>
    <m/>
    <x v="34"/>
    <n v="297"/>
    <n v="10"/>
    <n v="21"/>
    <n v="351"/>
    <n v="11"/>
    <n v="25"/>
    <n v="351"/>
    <n v="11"/>
    <n v="25"/>
    <s v="小学"/>
    <n v="0"/>
    <n v="0"/>
    <n v="11"/>
    <n v="25"/>
    <m/>
    <n v="0"/>
    <n v="9619.0545454545463"/>
    <n v="0"/>
    <m/>
    <n v="0"/>
    <n v="351"/>
    <n v="305"/>
    <n v="22"/>
    <n v="219600"/>
    <n v="211619.20000000001"/>
    <n v="0"/>
    <n v="7880"/>
    <n v="9619.0545454545463"/>
    <n v="41"/>
    <n v="35"/>
    <n v="2"/>
    <n v="25200"/>
    <n v="20850"/>
    <n v="0"/>
    <n v="960"/>
    <n v="52"/>
    <n v="42"/>
    <n v="2"/>
    <n v="30240"/>
    <n v="21560"/>
    <n v="0"/>
    <n v="1072"/>
    <n v="63"/>
    <n v="46"/>
    <n v="3"/>
    <n v="33120"/>
    <n v="33480"/>
    <n v="0"/>
    <n v="1136"/>
    <n v="50"/>
    <n v="48"/>
    <n v="3"/>
    <n v="34560"/>
    <n v="24090"/>
    <n v="0"/>
    <n v="1268"/>
    <n v="75"/>
    <n v="67"/>
    <n v="5"/>
    <n v="48240"/>
    <n v="45429.2"/>
    <n v="0"/>
    <n v="1772"/>
    <n v="70"/>
    <n v="67"/>
    <n v="4"/>
    <n v="48240"/>
    <n v="39810"/>
    <n v="0"/>
    <n v="1672"/>
    <m/>
    <m/>
    <m/>
    <m/>
    <m/>
    <m/>
    <m/>
    <m/>
    <m/>
    <m/>
    <m/>
    <m/>
    <m/>
    <m/>
    <m/>
    <m/>
    <m/>
    <m/>
    <m/>
    <m/>
    <m/>
  </r>
  <r>
    <x v="13"/>
    <n v="3143014070"/>
    <x v="174"/>
    <x v="157"/>
    <s v=""/>
    <m/>
    <x v="35"/>
    <n v="325"/>
    <n v="9"/>
    <n v="21"/>
    <n v="385"/>
    <n v="11"/>
    <n v="40"/>
    <n v="385"/>
    <n v="7"/>
    <n v="20"/>
    <s v="九年一贯制学校"/>
    <n v="4"/>
    <n v="20"/>
    <n v="11"/>
    <n v="40"/>
    <m/>
    <n v="0"/>
    <n v="10541.973913043477"/>
    <n v="0"/>
    <m/>
    <n v="0"/>
    <n v="380"/>
    <n v="334"/>
    <n v="23"/>
    <n v="244400"/>
    <n v="242465.4"/>
    <n v="2681"/>
    <m/>
    <n v="10541.973913043477"/>
    <n v="34"/>
    <n v="32"/>
    <n v="2"/>
    <n v="23040"/>
    <n v="22784"/>
    <n v="256"/>
    <m/>
    <n v="36"/>
    <n v="32"/>
    <n v="2"/>
    <n v="23040"/>
    <n v="22784"/>
    <n v="256"/>
    <m/>
    <n v="40"/>
    <n v="35"/>
    <n v="2"/>
    <n v="25200"/>
    <n v="24920"/>
    <n v="280"/>
    <m/>
    <n v="38"/>
    <n v="38"/>
    <n v="2"/>
    <n v="27360"/>
    <n v="27056"/>
    <n v="304"/>
    <m/>
    <n v="57"/>
    <n v="40"/>
    <n v="2"/>
    <n v="28800"/>
    <n v="28480"/>
    <n v="320"/>
    <m/>
    <n v="33"/>
    <n v="31"/>
    <n v="2"/>
    <n v="22320"/>
    <n v="22072"/>
    <n v="248"/>
    <m/>
    <n v="45"/>
    <n v="36"/>
    <n v="4"/>
    <n v="25920"/>
    <n v="25632"/>
    <n v="288"/>
    <m/>
    <n v="38"/>
    <n v="32"/>
    <n v="5"/>
    <n v="22320"/>
    <n v="22064"/>
    <n v="256"/>
    <m/>
    <n v="59"/>
    <n v="58"/>
    <n v="6"/>
    <n v="465400"/>
    <n v="464927"/>
    <n v="473"/>
    <m/>
  </r>
  <r>
    <x v="13"/>
    <n v="3143014071"/>
    <x v="175"/>
    <x v="158"/>
    <s v=""/>
    <m/>
    <x v="35"/>
    <n v="535"/>
    <n v="11"/>
    <n v="39"/>
    <n v="596"/>
    <n v="12"/>
    <n v="39"/>
    <n v="596"/>
    <n v="0"/>
    <n v="0"/>
    <s v="初级中学"/>
    <n v="12"/>
    <n v="39"/>
    <n v="12"/>
    <n v="39"/>
    <m/>
    <n v="0"/>
    <n v="7639.3846153846152"/>
    <n v="0"/>
    <m/>
    <n v="0"/>
    <n v="576"/>
    <n v="576"/>
    <n v="39"/>
    <n v="315360"/>
    <n v="297936"/>
    <n v="10915.5"/>
    <n v="3276"/>
    <n v="7639.3846153846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"/>
    <n v="187"/>
    <m/>
    <n v="91440"/>
    <m/>
    <m/>
    <m/>
    <n v="193"/>
    <n v="193"/>
    <m/>
    <n v="111600"/>
    <m/>
    <m/>
    <m/>
    <n v="196"/>
    <n v="196"/>
    <m/>
    <n v="112320"/>
    <m/>
    <m/>
    <m/>
  </r>
  <r>
    <x v="14"/>
    <n v="2143014280"/>
    <x v="176"/>
    <x v="159"/>
    <s v=""/>
    <m/>
    <x v="36"/>
    <n v="66"/>
    <n v="6"/>
    <n v="8"/>
    <n v="83"/>
    <n v="6"/>
    <n v="10"/>
    <n v="83"/>
    <n v="6"/>
    <n v="10"/>
    <s v="小学"/>
    <n v="0"/>
    <n v="0"/>
    <n v="6"/>
    <n v="10"/>
    <m/>
    <n v="14000"/>
    <n v="6364"/>
    <n v="13600"/>
    <m/>
    <n v="27600"/>
    <n v="84"/>
    <n v="73"/>
    <n v="10"/>
    <n v="49640"/>
    <n v="49640"/>
    <n v="0"/>
    <n v="0"/>
    <n v="4964"/>
    <n v="6"/>
    <n v="4"/>
    <n v="1"/>
    <n v="2720"/>
    <n v="2720"/>
    <m/>
    <m/>
    <n v="7"/>
    <n v="6"/>
    <n v="1"/>
    <n v="4080"/>
    <n v="4080"/>
    <m/>
    <m/>
    <n v="17"/>
    <n v="12"/>
    <n v="1"/>
    <n v="8160"/>
    <n v="8160"/>
    <m/>
    <m/>
    <n v="19"/>
    <n v="17"/>
    <n v="2"/>
    <n v="11560"/>
    <n v="11560"/>
    <m/>
    <m/>
    <n v="18"/>
    <n v="17"/>
    <n v="2"/>
    <n v="11560"/>
    <n v="11560"/>
    <m/>
    <m/>
    <n v="17"/>
    <n v="17"/>
    <n v="2"/>
    <n v="11560"/>
    <n v="11560"/>
    <m/>
    <m/>
    <m/>
    <m/>
    <m/>
    <m/>
    <m/>
    <m/>
    <m/>
    <m/>
    <m/>
    <m/>
    <m/>
    <m/>
    <m/>
    <m/>
    <m/>
    <m/>
    <m/>
    <m/>
    <m/>
    <m/>
    <m/>
  </r>
  <r>
    <x v="14"/>
    <n v="2143014285"/>
    <x v="177"/>
    <x v="160"/>
    <m/>
    <s v="合并到光洪学校"/>
    <x v="36"/>
    <n v="7"/>
    <n v="1"/>
    <n v="2"/>
    <n v="7"/>
    <n v="1"/>
    <n v="2"/>
    <n v="7"/>
    <n v="1"/>
    <n v="2"/>
    <s v="小学教学点"/>
    <n v="0"/>
    <n v="0"/>
    <n v="1"/>
    <n v="2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"/>
    <n v="2143014287"/>
    <x v="178"/>
    <x v="161"/>
    <s v=""/>
    <m/>
    <x v="36"/>
    <n v="1103"/>
    <n v="24"/>
    <n v="56"/>
    <n v="1137"/>
    <n v="24"/>
    <n v="56"/>
    <n v="1137"/>
    <n v="24"/>
    <n v="56"/>
    <s v="小学"/>
    <n v="0"/>
    <n v="0"/>
    <n v="24"/>
    <n v="56"/>
    <m/>
    <n v="0"/>
    <n v="9827.640625"/>
    <n v="0"/>
    <m/>
    <n v="0"/>
    <n v="1145"/>
    <n v="1015"/>
    <n v="64"/>
    <n v="690200"/>
    <n v="628969"/>
    <n v="61231"/>
    <n v="0"/>
    <n v="9827.640625"/>
    <n v="185"/>
    <n v="161"/>
    <n v="10"/>
    <n v="109480"/>
    <n v="99949"/>
    <n v="9531"/>
    <m/>
    <n v="174"/>
    <n v="149"/>
    <n v="10"/>
    <n v="101320"/>
    <n v="90420"/>
    <n v="10900"/>
    <m/>
    <n v="192"/>
    <n v="151"/>
    <n v="10"/>
    <n v="102680"/>
    <n v="92510"/>
    <n v="10170"/>
    <m/>
    <n v="190"/>
    <n v="173"/>
    <n v="11"/>
    <n v="117640"/>
    <n v="110590"/>
    <n v="7050"/>
    <m/>
    <n v="203"/>
    <n v="189"/>
    <n v="11"/>
    <n v="128520"/>
    <n v="116725"/>
    <n v="11795"/>
    <m/>
    <n v="201"/>
    <n v="192"/>
    <n v="12"/>
    <n v="130560"/>
    <n v="118775"/>
    <n v="11785"/>
    <m/>
    <m/>
    <m/>
    <m/>
    <m/>
    <m/>
    <m/>
    <m/>
    <m/>
    <m/>
    <m/>
    <m/>
    <m/>
    <m/>
    <m/>
    <m/>
    <m/>
    <m/>
    <m/>
    <m/>
    <m/>
    <m/>
  </r>
  <r>
    <x v="14"/>
    <n v="2143014291"/>
    <x v="179"/>
    <x v="162"/>
    <s v=""/>
    <m/>
    <x v="36"/>
    <n v="122"/>
    <n v="6"/>
    <n v="11"/>
    <n v="163"/>
    <n v="6"/>
    <n v="11"/>
    <n v="163"/>
    <n v="6"/>
    <n v="11"/>
    <s v="小学"/>
    <n v="0"/>
    <n v="0"/>
    <n v="6"/>
    <n v="11"/>
    <m/>
    <n v="7100"/>
    <n v="8249.75"/>
    <n v="7100"/>
    <m/>
    <n v="14200"/>
    <n v="162"/>
    <n v="141"/>
    <n v="12"/>
    <n v="95880"/>
    <n v="91897"/>
    <n v="3983"/>
    <n v="0"/>
    <n v="7658.083333333333"/>
    <n v="12"/>
    <n v="11"/>
    <n v="2"/>
    <n v="7480"/>
    <n v="7427"/>
    <n v="53"/>
    <m/>
    <n v="15"/>
    <n v="13"/>
    <n v="2"/>
    <n v="8840"/>
    <n v="8827"/>
    <n v="13"/>
    <m/>
    <n v="23"/>
    <n v="20"/>
    <n v="2"/>
    <n v="13600"/>
    <n v="13580"/>
    <n v="20"/>
    <m/>
    <n v="45"/>
    <n v="40"/>
    <n v="2"/>
    <n v="27200"/>
    <n v="25960"/>
    <n v="1240"/>
    <m/>
    <n v="20"/>
    <n v="19"/>
    <n v="2"/>
    <n v="12920"/>
    <n v="11801"/>
    <n v="1119"/>
    <m/>
    <n v="47"/>
    <n v="38"/>
    <n v="2"/>
    <n v="25840"/>
    <n v="24302"/>
    <n v="1538"/>
    <m/>
    <m/>
    <m/>
    <m/>
    <m/>
    <m/>
    <m/>
    <m/>
    <m/>
    <m/>
    <m/>
    <m/>
    <m/>
    <m/>
    <m/>
    <m/>
    <m/>
    <m/>
    <m/>
    <m/>
    <m/>
    <m/>
  </r>
  <r>
    <x v="14"/>
    <n v="2143014296"/>
    <x v="180"/>
    <x v="163"/>
    <s v=""/>
    <m/>
    <x v="36"/>
    <n v="50"/>
    <n v="5"/>
    <n v="9"/>
    <n v="75"/>
    <n v="6"/>
    <n v="10"/>
    <n v="75"/>
    <n v="6"/>
    <n v="10"/>
    <s v="小学"/>
    <n v="0"/>
    <n v="0"/>
    <n v="6"/>
    <n v="10"/>
    <m/>
    <n v="14000"/>
    <n v="6160"/>
    <n v="11800"/>
    <m/>
    <n v="25800"/>
    <n v="50"/>
    <n v="49"/>
    <n v="8"/>
    <n v="35280"/>
    <n v="35280"/>
    <n v="0"/>
    <n v="0"/>
    <n v="4410"/>
    <n v="0"/>
    <n v="0"/>
    <n v="0"/>
    <n v="0"/>
    <n v="0"/>
    <n v="0"/>
    <n v="0"/>
    <n v="7"/>
    <n v="7"/>
    <n v="1"/>
    <n v="5040"/>
    <n v="5040"/>
    <n v="0"/>
    <n v="0"/>
    <n v="7"/>
    <n v="7"/>
    <n v="1"/>
    <n v="5040"/>
    <n v="5040"/>
    <n v="0"/>
    <n v="0"/>
    <n v="11"/>
    <n v="11"/>
    <n v="2"/>
    <n v="7920"/>
    <n v="7920"/>
    <n v="0"/>
    <n v="0"/>
    <n v="13"/>
    <n v="13"/>
    <n v="2"/>
    <n v="9360"/>
    <n v="9360"/>
    <n v="0"/>
    <n v="0"/>
    <n v="12"/>
    <n v="11"/>
    <n v="2"/>
    <n v="7920"/>
    <n v="7920"/>
    <n v="0"/>
    <n v="0"/>
    <m/>
    <m/>
    <m/>
    <m/>
    <m/>
    <m/>
    <m/>
    <m/>
    <m/>
    <m/>
    <m/>
    <m/>
    <m/>
    <m/>
    <m/>
    <m/>
    <m/>
    <m/>
    <m/>
    <m/>
    <m/>
  </r>
  <r>
    <x v="14"/>
    <n v="2143014434"/>
    <x v="181"/>
    <x v="164"/>
    <s v=""/>
    <m/>
    <x v="36"/>
    <n v="30"/>
    <n v="3"/>
    <n v="7"/>
    <n v="47"/>
    <n v="4"/>
    <n v="6"/>
    <n v="47"/>
    <n v="4"/>
    <n v="6"/>
    <s v="小学"/>
    <n v="0"/>
    <n v="0"/>
    <n v="4"/>
    <n v="6"/>
    <m/>
    <n v="9200"/>
    <n v="4714.2857142857147"/>
    <n v="7400"/>
    <m/>
    <n v="16600"/>
    <n v="47"/>
    <n v="35"/>
    <n v="7"/>
    <n v="23800"/>
    <n v="23800"/>
    <n v="0"/>
    <n v="0"/>
    <n v="3400"/>
    <m/>
    <m/>
    <m/>
    <m/>
    <m/>
    <m/>
    <m/>
    <n v="5"/>
    <n v="5"/>
    <n v="1"/>
    <n v="3400"/>
    <n v="3400"/>
    <m/>
    <m/>
    <n v="12"/>
    <n v="8"/>
    <n v="1"/>
    <n v="5440"/>
    <n v="5440"/>
    <m/>
    <m/>
    <m/>
    <m/>
    <m/>
    <m/>
    <m/>
    <m/>
    <m/>
    <n v="12"/>
    <n v="9"/>
    <n v="2"/>
    <n v="6120"/>
    <n v="6120"/>
    <m/>
    <m/>
    <n v="18"/>
    <n v="13"/>
    <n v="2"/>
    <n v="8840"/>
    <n v="8840"/>
    <m/>
    <m/>
    <m/>
    <m/>
    <m/>
    <m/>
    <m/>
    <m/>
    <m/>
    <m/>
    <m/>
    <m/>
    <m/>
    <m/>
    <m/>
    <m/>
    <m/>
    <m/>
    <m/>
    <m/>
    <m/>
    <m/>
    <m/>
  </r>
  <r>
    <x v="14"/>
    <n v="3143014055"/>
    <x v="182"/>
    <x v="165"/>
    <s v=""/>
    <m/>
    <x v="37"/>
    <n v="916"/>
    <n v="18"/>
    <n v="63"/>
    <n v="955"/>
    <n v="19"/>
    <n v="69"/>
    <n v="955"/>
    <n v="0"/>
    <n v="0"/>
    <s v="初级中学"/>
    <n v="19"/>
    <n v="69"/>
    <n v="19"/>
    <n v="69"/>
    <m/>
    <n v="0"/>
    <n v="9884.2857142857138"/>
    <n v="0"/>
    <m/>
    <n v="0"/>
    <n v="938"/>
    <n v="814"/>
    <n v="56"/>
    <n v="553520"/>
    <n v="553520"/>
    <n v="0"/>
    <n v="0"/>
    <n v="9884.2857142857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2"/>
    <n v="281"/>
    <n v="18"/>
    <n v="191080"/>
    <n v="191080"/>
    <n v="0"/>
    <n v="0"/>
    <n v="317"/>
    <n v="308"/>
    <n v="19"/>
    <n v="209440"/>
    <n v="209440"/>
    <n v="0"/>
    <n v="0"/>
    <n v="329"/>
    <n v="225"/>
    <n v="19"/>
    <n v="153000"/>
    <n v="153000"/>
    <n v="0"/>
    <n v="0"/>
  </r>
  <r>
    <x v="14"/>
    <n v="3143014087"/>
    <x v="183"/>
    <x v="160"/>
    <s v=""/>
    <m/>
    <x v="37"/>
    <n v="215"/>
    <n v="9"/>
    <n v="21"/>
    <n v="281"/>
    <n v="10"/>
    <n v="46"/>
    <n v="281"/>
    <n v="6"/>
    <n v="23"/>
    <s v="九年一贯制学校"/>
    <n v="4"/>
    <n v="23"/>
    <n v="10"/>
    <n v="46"/>
    <m/>
    <n v="0"/>
    <n v="4337.9310344827591"/>
    <n v="0"/>
    <m/>
    <n v="0"/>
    <n v="277"/>
    <n v="185"/>
    <n v="29"/>
    <n v="125800"/>
    <n v="125800"/>
    <n v="0"/>
    <n v="0"/>
    <n v="4337.9310344827591"/>
    <n v="13"/>
    <n v="13"/>
    <n v="2"/>
    <n v="8840"/>
    <n v="8840"/>
    <m/>
    <m/>
    <n v="21"/>
    <n v="12"/>
    <n v="2"/>
    <n v="8160"/>
    <n v="8160"/>
    <m/>
    <m/>
    <n v="17"/>
    <n v="14"/>
    <n v="2"/>
    <n v="9520"/>
    <n v="9520"/>
    <m/>
    <m/>
    <n v="15"/>
    <n v="0"/>
    <n v="0"/>
    <n v="0"/>
    <n v="0"/>
    <m/>
    <m/>
    <n v="32"/>
    <n v="25"/>
    <n v="2"/>
    <n v="17000"/>
    <n v="17000"/>
    <m/>
    <m/>
    <n v="26"/>
    <n v="20"/>
    <n v="2"/>
    <n v="13600"/>
    <n v="13600"/>
    <m/>
    <m/>
    <n v="53"/>
    <n v="36"/>
    <n v="3"/>
    <n v="24480"/>
    <n v="24480"/>
    <m/>
    <m/>
    <n v="38"/>
    <n v="27"/>
    <n v="6"/>
    <n v="18360"/>
    <n v="18360"/>
    <m/>
    <m/>
    <n v="62"/>
    <n v="38"/>
    <n v="10"/>
    <n v="25840"/>
    <n v="25840"/>
    <m/>
    <m/>
  </r>
  <r>
    <x v="15"/>
    <n v="2143012931"/>
    <x v="184"/>
    <x v="166"/>
    <s v="含马安6800元、迎丰5000元"/>
    <m/>
    <x v="38"/>
    <n v="213"/>
    <n v="6"/>
    <n v="18"/>
    <n v="246"/>
    <n v="6"/>
    <n v="15"/>
    <n v="246"/>
    <n v="6"/>
    <n v="15"/>
    <s v="小学"/>
    <n v="0"/>
    <n v="0"/>
    <n v="6"/>
    <n v="15"/>
    <m/>
    <n v="0"/>
    <n v="9706.6666666666661"/>
    <n v="0"/>
    <m/>
    <n v="0"/>
    <n v="261"/>
    <n v="251"/>
    <n v="15"/>
    <n v="150600"/>
    <n v="145600"/>
    <n v="5000"/>
    <n v="0"/>
    <n v="9706.6666666666661"/>
    <n v="39"/>
    <n v="38"/>
    <n v="2"/>
    <n v="22800"/>
    <n v="22800"/>
    <n v="0"/>
    <n v="0"/>
    <n v="39"/>
    <n v="34"/>
    <n v="2"/>
    <n v="20400"/>
    <n v="20400"/>
    <n v="0"/>
    <n v="0"/>
    <n v="47"/>
    <n v="47"/>
    <n v="3"/>
    <n v="28200"/>
    <n v="28200"/>
    <n v="0"/>
    <n v="0"/>
    <n v="32"/>
    <n v="31"/>
    <n v="2"/>
    <n v="18600"/>
    <n v="18600"/>
    <n v="0"/>
    <n v="0"/>
    <n v="47"/>
    <n v="47"/>
    <n v="3"/>
    <n v="28200"/>
    <n v="28200"/>
    <n v="0"/>
    <n v="0"/>
    <n v="55"/>
    <n v="54"/>
    <n v="3"/>
    <n v="32400"/>
    <n v="27400"/>
    <n v="5000"/>
    <n v="0"/>
    <m/>
    <m/>
    <m/>
    <m/>
    <m/>
    <m/>
    <m/>
    <m/>
    <m/>
    <m/>
    <m/>
    <m/>
    <m/>
    <m/>
    <m/>
    <m/>
    <m/>
    <m/>
    <m/>
    <m/>
    <m/>
  </r>
  <r>
    <x v="15"/>
    <n v="2143012932"/>
    <x v="185"/>
    <x v="167"/>
    <s v=""/>
    <m/>
    <x v="38"/>
    <n v="26"/>
    <n v="4"/>
    <n v="8"/>
    <n v="36"/>
    <n v="5"/>
    <n v="8"/>
    <n v="36"/>
    <n v="5"/>
    <n v="8"/>
    <s v="小学"/>
    <n v="0"/>
    <n v="0"/>
    <n v="5"/>
    <n v="8"/>
    <m/>
    <n v="11600"/>
    <n v="4814.2857142857147"/>
    <n v="9600"/>
    <m/>
    <n v="21200"/>
    <n v="37"/>
    <n v="37"/>
    <n v="7"/>
    <n v="22200"/>
    <n v="22100"/>
    <n v="100"/>
    <n v="0"/>
    <n v="3157.1428571428573"/>
    <n v="4"/>
    <n v="4"/>
    <n v="1"/>
    <n v="2400"/>
    <n v="2400"/>
    <n v="0"/>
    <n v="0"/>
    <m/>
    <m/>
    <m/>
    <m/>
    <m/>
    <m/>
    <m/>
    <n v="8"/>
    <n v="8"/>
    <n v="1"/>
    <n v="4800"/>
    <n v="4800"/>
    <n v="0"/>
    <n v="0"/>
    <n v="6"/>
    <n v="6"/>
    <n v="1"/>
    <n v="3600"/>
    <n v="3600"/>
    <n v="0"/>
    <n v="0"/>
    <n v="7"/>
    <n v="7"/>
    <n v="1"/>
    <n v="4200"/>
    <n v="4200"/>
    <n v="0"/>
    <n v="0"/>
    <n v="12"/>
    <n v="12"/>
    <n v="2"/>
    <n v="7200"/>
    <n v="7100"/>
    <n v="100"/>
    <n v="0"/>
    <m/>
    <m/>
    <m/>
    <m/>
    <m/>
    <m/>
    <m/>
    <m/>
    <m/>
    <m/>
    <m/>
    <m/>
    <m/>
    <m/>
    <m/>
    <m/>
    <m/>
    <m/>
    <m/>
    <m/>
    <m/>
  </r>
  <r>
    <x v="15"/>
    <n v="2143012934"/>
    <x v="186"/>
    <x v="168"/>
    <s v=""/>
    <m/>
    <x v="38"/>
    <n v="26"/>
    <n v="6"/>
    <n v="9"/>
    <n v="39"/>
    <n v="6"/>
    <n v="8"/>
    <n v="39"/>
    <n v="6"/>
    <n v="8"/>
    <s v="小学"/>
    <n v="0"/>
    <n v="0"/>
    <n v="6"/>
    <n v="8"/>
    <m/>
    <n v="13600"/>
    <n v="4175"/>
    <n v="13800"/>
    <m/>
    <n v="27400"/>
    <n v="40"/>
    <n v="33"/>
    <n v="8"/>
    <n v="19800"/>
    <n v="19800"/>
    <n v="0"/>
    <n v="0"/>
    <n v="2475"/>
    <n v="2"/>
    <n v="0"/>
    <n v="0"/>
    <n v="0"/>
    <n v="0"/>
    <n v="0"/>
    <n v="0"/>
    <n v="3"/>
    <n v="3"/>
    <n v="1"/>
    <n v="1800"/>
    <n v="1800"/>
    <n v="0"/>
    <n v="0"/>
    <n v="5"/>
    <n v="5"/>
    <n v="1"/>
    <n v="3000"/>
    <n v="3000"/>
    <n v="0"/>
    <n v="0"/>
    <n v="9"/>
    <n v="7"/>
    <n v="1"/>
    <n v="4200"/>
    <n v="4200"/>
    <n v="0"/>
    <n v="0"/>
    <n v="7"/>
    <n v="7"/>
    <n v="2"/>
    <n v="4200"/>
    <n v="4200"/>
    <n v="0"/>
    <n v="0"/>
    <n v="14"/>
    <n v="11"/>
    <n v="2"/>
    <n v="6600"/>
    <n v="6600"/>
    <n v="0"/>
    <n v="0"/>
    <m/>
    <m/>
    <m/>
    <m/>
    <m/>
    <m/>
    <m/>
    <m/>
    <m/>
    <m/>
    <m/>
    <m/>
    <m/>
    <m/>
    <m/>
    <m/>
    <m/>
    <m/>
    <m/>
    <m/>
    <m/>
  </r>
  <r>
    <x v="15"/>
    <n v="2143012935"/>
    <x v="187"/>
    <x v="166"/>
    <m/>
    <s v="合并到双凤中心小学"/>
    <x v="38"/>
    <n v="8"/>
    <n v="2"/>
    <n v="4"/>
    <n v="14"/>
    <n v="3"/>
    <n v="4"/>
    <n v="14"/>
    <n v="3"/>
    <n v="4"/>
    <s v="小学教学点"/>
    <n v="0"/>
    <n v="0"/>
    <n v="3"/>
    <n v="4"/>
    <m/>
    <n v="6800"/>
    <n v="6100"/>
    <n v="0"/>
    <m/>
    <n v="6800"/>
    <n v="13"/>
    <n v="9"/>
    <n v="2"/>
    <n v="5400"/>
    <n v="5400"/>
    <n v="0"/>
    <n v="0"/>
    <n v="2700"/>
    <n v="2"/>
    <n v="0"/>
    <n v="0"/>
    <n v="0"/>
    <n v="0"/>
    <n v="0"/>
    <n v="0"/>
    <m/>
    <m/>
    <m/>
    <m/>
    <m/>
    <m/>
    <m/>
    <m/>
    <m/>
    <m/>
    <m/>
    <m/>
    <m/>
    <m/>
    <n v="7"/>
    <n v="6"/>
    <n v="1"/>
    <n v="3600"/>
    <n v="3600"/>
    <n v="0"/>
    <n v="0"/>
    <m/>
    <m/>
    <m/>
    <m/>
    <m/>
    <m/>
    <m/>
    <n v="4"/>
    <n v="3"/>
    <n v="1"/>
    <n v="1800"/>
    <n v="1800"/>
    <n v="0"/>
    <n v="0"/>
    <m/>
    <m/>
    <m/>
    <m/>
    <m/>
    <m/>
    <m/>
    <m/>
    <m/>
    <m/>
    <m/>
    <m/>
    <m/>
    <m/>
    <m/>
    <m/>
    <m/>
    <m/>
    <m/>
    <m/>
    <m/>
  </r>
  <r>
    <x v="15"/>
    <n v="2143012938"/>
    <x v="188"/>
    <x v="166"/>
    <m/>
    <s v="合并到双凤中心小学"/>
    <x v="38"/>
    <n v="3"/>
    <n v="1"/>
    <n v="3"/>
    <n v="3"/>
    <n v="1"/>
    <n v="2"/>
    <n v="3"/>
    <n v="1"/>
    <n v="2"/>
    <s v="小学教学点"/>
    <n v="0"/>
    <n v="0"/>
    <n v="1"/>
    <n v="2"/>
    <n v="2500"/>
    <n v="2500"/>
    <n v="1250"/>
    <n v="2500"/>
    <m/>
    <n v="50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5"/>
    <n v="2143012939"/>
    <x v="189"/>
    <x v="169"/>
    <s v="含水井6800元"/>
    <m/>
    <x v="38"/>
    <n v="51"/>
    <n v="6"/>
    <n v="10"/>
    <n v="69"/>
    <n v="6"/>
    <n v="9"/>
    <n v="69"/>
    <n v="6"/>
    <n v="9"/>
    <s v="小学"/>
    <n v="0"/>
    <n v="0"/>
    <n v="6"/>
    <n v="9"/>
    <m/>
    <n v="13800"/>
    <n v="6075"/>
    <n v="14000"/>
    <m/>
    <n v="27800"/>
    <n v="69"/>
    <n v="58"/>
    <n v="8"/>
    <n v="34800"/>
    <n v="34800"/>
    <n v="0"/>
    <n v="0"/>
    <n v="4350"/>
    <n v="12"/>
    <n v="8"/>
    <n v="1"/>
    <n v="4800"/>
    <n v="4800"/>
    <n v="0"/>
    <n v="0"/>
    <n v="12"/>
    <n v="12"/>
    <n v="1"/>
    <n v="7200"/>
    <n v="7200"/>
    <n v="0"/>
    <n v="0"/>
    <n v="10"/>
    <n v="7"/>
    <n v="1"/>
    <n v="4200"/>
    <n v="4200"/>
    <n v="0"/>
    <n v="0"/>
    <n v="6"/>
    <n v="3"/>
    <n v="1"/>
    <n v="1800"/>
    <n v="1800"/>
    <n v="0"/>
    <n v="0"/>
    <n v="12"/>
    <n v="12"/>
    <n v="2"/>
    <n v="7200"/>
    <n v="7200"/>
    <n v="0"/>
    <n v="0"/>
    <n v="17"/>
    <n v="16"/>
    <n v="2"/>
    <n v="9600"/>
    <n v="9600"/>
    <n v="0"/>
    <n v="0"/>
    <m/>
    <m/>
    <m/>
    <m/>
    <m/>
    <m/>
    <m/>
    <m/>
    <m/>
    <m/>
    <m/>
    <m/>
    <m/>
    <m/>
    <m/>
    <m/>
    <m/>
    <m/>
    <m/>
    <m/>
    <m/>
  </r>
  <r>
    <x v="15"/>
    <n v="2143012940"/>
    <x v="190"/>
    <x v="169"/>
    <m/>
    <s v="合并到曹家小学 "/>
    <x v="38"/>
    <n v="3"/>
    <n v="2"/>
    <n v="5"/>
    <n v="21"/>
    <n v="3"/>
    <n v="4"/>
    <n v="21"/>
    <n v="3"/>
    <n v="4"/>
    <s v="小学教学点"/>
    <n v="0"/>
    <n v="0"/>
    <n v="3"/>
    <n v="4"/>
    <m/>
    <n v="6800"/>
    <n v="4400"/>
    <n v="0"/>
    <m/>
    <n v="6800"/>
    <n v="18"/>
    <n v="18"/>
    <n v="4"/>
    <n v="10800"/>
    <n v="10800"/>
    <n v="0"/>
    <n v="0"/>
    <n v="2700"/>
    <n v="4"/>
    <n v="4"/>
    <n v="1"/>
    <n v="2400"/>
    <n v="2400"/>
    <n v="0"/>
    <n v="0"/>
    <m/>
    <m/>
    <m/>
    <m/>
    <m/>
    <m/>
    <m/>
    <m/>
    <m/>
    <m/>
    <m/>
    <m/>
    <m/>
    <m/>
    <n v="4"/>
    <n v="4"/>
    <n v="1"/>
    <n v="2400"/>
    <n v="2400"/>
    <n v="0"/>
    <n v="0"/>
    <m/>
    <m/>
    <m/>
    <m/>
    <m/>
    <m/>
    <m/>
    <n v="10"/>
    <n v="10"/>
    <n v="2"/>
    <n v="6000"/>
    <n v="6000"/>
    <n v="0"/>
    <n v="0"/>
    <m/>
    <m/>
    <m/>
    <m/>
    <m/>
    <m/>
    <m/>
    <m/>
    <m/>
    <m/>
    <m/>
    <m/>
    <m/>
    <m/>
    <m/>
    <m/>
    <m/>
    <m/>
    <m/>
    <m/>
    <m/>
  </r>
  <r>
    <x v="15"/>
    <n v="2143020058"/>
    <x v="191"/>
    <x v="170"/>
    <s v=""/>
    <m/>
    <x v="38"/>
    <n v="0"/>
    <n v="0"/>
    <n v="0"/>
    <n v="10"/>
    <n v="1"/>
    <n v="2"/>
    <n v="10"/>
    <n v="1"/>
    <n v="2"/>
    <s v="小学教学点"/>
    <n v="0"/>
    <n v="0"/>
    <n v="1"/>
    <n v="2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m/>
    <m/>
    <m/>
    <m/>
    <m/>
    <m/>
    <m/>
    <m/>
    <m/>
    <m/>
    <m/>
    <m/>
    <m/>
    <m/>
    <m/>
    <m/>
    <m/>
    <m/>
    <m/>
    <m/>
    <m/>
    <m/>
    <m/>
    <m/>
    <m/>
    <m/>
    <m/>
  </r>
  <r>
    <x v="15"/>
    <n v="3143011137"/>
    <x v="192"/>
    <x v="171"/>
    <s v=""/>
    <m/>
    <x v="38"/>
    <n v="300"/>
    <n v="7"/>
    <n v="26"/>
    <n v="305"/>
    <n v="7"/>
    <n v="33"/>
    <n v="305"/>
    <n v="0"/>
    <n v="0"/>
    <s v="初级中学"/>
    <n v="7"/>
    <n v="33"/>
    <n v="7"/>
    <n v="33"/>
    <m/>
    <n v="0"/>
    <n v="7020"/>
    <n v="0"/>
    <m/>
    <n v="0"/>
    <n v="303"/>
    <n v="270"/>
    <n v="30"/>
    <n v="210760"/>
    <n v="210600"/>
    <n v="160"/>
    <n v="0"/>
    <n v="7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7"/>
    <n v="78"/>
    <n v="10"/>
    <n v="62000"/>
    <n v="62000"/>
    <n v="0"/>
    <n v="0"/>
    <n v="110"/>
    <n v="99"/>
    <n v="10"/>
    <n v="78800"/>
    <n v="78800"/>
    <n v="0"/>
    <n v="0"/>
    <n v="106"/>
    <n v="93"/>
    <n v="10"/>
    <n v="69960"/>
    <n v="69800"/>
    <n v="160"/>
    <n v="0"/>
  </r>
  <r>
    <x v="16"/>
    <n v="2143012738"/>
    <x v="193"/>
    <x v="172"/>
    <s v=""/>
    <m/>
    <x v="39"/>
    <n v="145"/>
    <n v="6"/>
    <n v="14"/>
    <n v="177"/>
    <n v="6"/>
    <n v="10"/>
    <n v="177"/>
    <n v="6"/>
    <n v="10"/>
    <s v="小学"/>
    <n v="0"/>
    <n v="0"/>
    <n v="6"/>
    <n v="10"/>
    <m/>
    <n v="7000"/>
    <n v="6869.75"/>
    <n v="7400"/>
    <m/>
    <n v="14400"/>
    <n v="170"/>
    <n v="125"/>
    <n v="12"/>
    <n v="84920"/>
    <n v="75437"/>
    <n v="8011"/>
    <n v="1472"/>
    <n v="6286.416666666667"/>
    <n v="25"/>
    <n v="21"/>
    <n v="2"/>
    <n v="14280"/>
    <n v="11855"/>
    <n v="2089"/>
    <n v="336"/>
    <n v="23"/>
    <n v="17"/>
    <n v="2"/>
    <n v="11560"/>
    <n v="9730"/>
    <n v="1558"/>
    <n v="272"/>
    <n v="27"/>
    <n v="23"/>
    <n v="2"/>
    <n v="15640"/>
    <n v="15456"/>
    <n v="0"/>
    <n v="184"/>
    <n v="30"/>
    <n v="24"/>
    <n v="2"/>
    <n v="16240"/>
    <n v="13538"/>
    <n v="2510"/>
    <n v="192"/>
    <n v="29"/>
    <n v="19"/>
    <n v="2"/>
    <n v="12920"/>
    <n v="10914"/>
    <n v="1854"/>
    <n v="152"/>
    <n v="36"/>
    <n v="21"/>
    <n v="2"/>
    <n v="14280"/>
    <n v="13944"/>
    <n v="0"/>
    <n v="336"/>
    <m/>
    <m/>
    <m/>
    <m/>
    <m/>
    <m/>
    <m/>
    <m/>
    <m/>
    <m/>
    <m/>
    <m/>
    <m/>
    <m/>
    <m/>
    <m/>
    <m/>
    <m/>
    <m/>
    <m/>
    <m/>
  </r>
  <r>
    <x v="16"/>
    <n v="2143012740"/>
    <x v="194"/>
    <x v="173"/>
    <s v="含仙鹅4800元"/>
    <m/>
    <x v="40"/>
    <n v="26"/>
    <n v="5"/>
    <n v="6"/>
    <n v="38"/>
    <n v="6"/>
    <n v="7"/>
    <n v="38"/>
    <n v="6"/>
    <n v="7"/>
    <s v="小学教学点"/>
    <n v="0"/>
    <n v="0"/>
    <n v="6"/>
    <n v="7"/>
    <m/>
    <n v="13400"/>
    <n v="4160"/>
    <n v="11200"/>
    <m/>
    <n v="24600"/>
    <n v="35"/>
    <n v="17"/>
    <n v="6"/>
    <n v="12240"/>
    <n v="11560"/>
    <n v="0"/>
    <n v="680"/>
    <n v="1926.6666666666667"/>
    <n v="6"/>
    <n v="1"/>
    <n v="1"/>
    <n v="720"/>
    <n v="680"/>
    <n v="0"/>
    <n v="40"/>
    <n v="7"/>
    <n v="3"/>
    <n v="1"/>
    <n v="2160"/>
    <n v="2040"/>
    <n v="0"/>
    <n v="120"/>
    <n v="6"/>
    <n v="2"/>
    <n v="1"/>
    <n v="1440"/>
    <n v="1360"/>
    <n v="0"/>
    <n v="80"/>
    <n v="5"/>
    <n v="5"/>
    <n v="1"/>
    <n v="3600"/>
    <n v="3400"/>
    <n v="0"/>
    <n v="200"/>
    <n v="4"/>
    <n v="2"/>
    <n v="1"/>
    <n v="1440"/>
    <n v="1360"/>
    <n v="0"/>
    <n v="80"/>
    <n v="7"/>
    <n v="4"/>
    <n v="1"/>
    <n v="2880"/>
    <n v="2720"/>
    <n v="0"/>
    <n v="160"/>
    <m/>
    <m/>
    <m/>
    <m/>
    <m/>
    <m/>
    <m/>
    <m/>
    <m/>
    <m/>
    <m/>
    <m/>
    <m/>
    <m/>
    <m/>
    <m/>
    <m/>
    <m/>
    <m/>
    <m/>
    <m/>
  </r>
  <r>
    <x v="16"/>
    <n v="2143012742"/>
    <x v="195"/>
    <x v="174"/>
    <s v=""/>
    <m/>
    <x v="39"/>
    <n v="61"/>
    <n v="5"/>
    <n v="10"/>
    <n v="59"/>
    <n v="5"/>
    <n v="7"/>
    <n v="59"/>
    <n v="5"/>
    <n v="7"/>
    <s v="小学"/>
    <n v="0"/>
    <n v="0"/>
    <n v="5"/>
    <n v="7"/>
    <m/>
    <n v="11400"/>
    <n v="4727.5"/>
    <n v="12000"/>
    <m/>
    <n v="23400"/>
    <n v="60"/>
    <n v="48"/>
    <n v="8"/>
    <n v="34560"/>
    <n v="26420"/>
    <n v="6604"/>
    <n v="1536"/>
    <n v="3302.5"/>
    <n v="8"/>
    <n v="5"/>
    <n v="1"/>
    <n v="3600"/>
    <n v="2752"/>
    <n v="688"/>
    <n v="160"/>
    <n v="11"/>
    <n v="7"/>
    <n v="2"/>
    <n v="5040"/>
    <n v="3853"/>
    <n v="963"/>
    <n v="224"/>
    <n v="16"/>
    <n v="14"/>
    <n v="2"/>
    <n v="10080"/>
    <n v="7706"/>
    <n v="1926"/>
    <n v="448"/>
    <n v="0"/>
    <n v="0"/>
    <n v="0"/>
    <n v="0"/>
    <n v="0"/>
    <n v="0"/>
    <n v="0"/>
    <n v="16"/>
    <n v="14"/>
    <n v="2"/>
    <n v="10080"/>
    <n v="7706"/>
    <n v="1926"/>
    <n v="448"/>
    <n v="9"/>
    <n v="8"/>
    <n v="2"/>
    <n v="5760"/>
    <n v="4403"/>
    <n v="1101"/>
    <n v="256"/>
    <m/>
    <m/>
    <m/>
    <m/>
    <m/>
    <m/>
    <m/>
    <m/>
    <m/>
    <m/>
    <m/>
    <m/>
    <m/>
    <m/>
    <m/>
    <m/>
    <m/>
    <m/>
    <m/>
    <m/>
    <m/>
  </r>
  <r>
    <x v="16"/>
    <n v="2143012749"/>
    <x v="196"/>
    <x v="175"/>
    <s v=""/>
    <m/>
    <x v="39"/>
    <n v="74"/>
    <n v="6"/>
    <n v="9"/>
    <n v="81"/>
    <n v="6"/>
    <n v="4"/>
    <n v="81"/>
    <n v="6"/>
    <n v="4"/>
    <s v="小学"/>
    <n v="0"/>
    <n v="0"/>
    <n v="6"/>
    <n v="4"/>
    <m/>
    <n v="12800"/>
    <n v="6408.8888888888887"/>
    <n v="13800"/>
    <m/>
    <n v="26600"/>
    <n v="89"/>
    <n v="66"/>
    <n v="9"/>
    <n v="47520"/>
    <n v="44880"/>
    <n v="0"/>
    <n v="2640"/>
    <n v="4986.666666666667"/>
    <n v="8"/>
    <n v="8"/>
    <n v="2"/>
    <n v="5760"/>
    <n v="5440"/>
    <n v="0"/>
    <n v="320"/>
    <n v="6"/>
    <n v="6"/>
    <n v="2"/>
    <n v="4320"/>
    <n v="4080"/>
    <n v="0"/>
    <n v="240"/>
    <n v="13"/>
    <n v="11"/>
    <n v="2"/>
    <n v="7920"/>
    <n v="7480"/>
    <n v="0"/>
    <n v="440"/>
    <n v="20"/>
    <n v="14"/>
    <n v="3"/>
    <n v="10080"/>
    <n v="9520"/>
    <n v="0"/>
    <n v="560"/>
    <n v="20"/>
    <n v="10"/>
    <n v="3"/>
    <n v="7200"/>
    <n v="6800"/>
    <n v="0"/>
    <n v="400"/>
    <n v="22"/>
    <n v="17"/>
    <n v="3"/>
    <n v="12240"/>
    <n v="11560"/>
    <n v="0"/>
    <n v="680"/>
    <m/>
    <m/>
    <m/>
    <m/>
    <m/>
    <m/>
    <m/>
    <m/>
    <m/>
    <m/>
    <m/>
    <m/>
    <m/>
    <m/>
    <m/>
    <m/>
    <m/>
    <m/>
    <m/>
    <m/>
    <m/>
  </r>
  <r>
    <x v="16"/>
    <n v="2143012751"/>
    <x v="197"/>
    <x v="176"/>
    <m/>
    <s v="合并到桥边小学 "/>
    <x v="40"/>
    <n v="3"/>
    <n v="1"/>
    <n v="1"/>
    <n v="7"/>
    <n v="1"/>
    <n v="2"/>
    <n v="7"/>
    <n v="1"/>
    <n v="2"/>
    <s v="小学教学点"/>
    <n v="0"/>
    <n v="0"/>
    <n v="1"/>
    <n v="2"/>
    <n v="2500"/>
    <n v="2500"/>
    <n v="1250"/>
    <n v="2500"/>
    <m/>
    <n v="50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n v="2143012753"/>
    <x v="198"/>
    <x v="176"/>
    <s v=""/>
    <m/>
    <x v="40"/>
    <n v="125"/>
    <n v="6"/>
    <n v="10"/>
    <n v="128"/>
    <n v="6"/>
    <n v="11"/>
    <n v="128"/>
    <n v="6"/>
    <n v="11"/>
    <s v="小学"/>
    <n v="0"/>
    <n v="0"/>
    <n v="6"/>
    <n v="11"/>
    <m/>
    <n v="7100"/>
    <n v="5190.454545454545"/>
    <n v="7000"/>
    <m/>
    <n v="14100"/>
    <n v="141"/>
    <n v="93"/>
    <n v="11"/>
    <n v="66960"/>
    <n v="49995"/>
    <n v="12501"/>
    <n v="4464"/>
    <n v="4545"/>
    <n v="16"/>
    <n v="11"/>
    <n v="1"/>
    <n v="7920"/>
    <n v="5913"/>
    <n v="1479"/>
    <n v="528"/>
    <n v="25"/>
    <n v="15"/>
    <n v="2"/>
    <n v="10800"/>
    <n v="8064"/>
    <n v="2016"/>
    <n v="720"/>
    <n v="27"/>
    <n v="16"/>
    <n v="2"/>
    <n v="11520"/>
    <n v="8601"/>
    <n v="2151"/>
    <n v="768"/>
    <n v="20"/>
    <n v="12"/>
    <n v="2"/>
    <n v="8640"/>
    <n v="6451"/>
    <n v="1613"/>
    <n v="576"/>
    <n v="22"/>
    <n v="13"/>
    <n v="2"/>
    <n v="9360"/>
    <n v="6989"/>
    <n v="1747"/>
    <n v="624"/>
    <n v="31"/>
    <n v="26"/>
    <n v="2"/>
    <n v="18720"/>
    <n v="13977"/>
    <n v="3495"/>
    <n v="1248"/>
    <m/>
    <m/>
    <m/>
    <m/>
    <m/>
    <m/>
    <m/>
    <m/>
    <m/>
    <m/>
    <m/>
    <m/>
    <m/>
    <m/>
    <m/>
    <m/>
    <m/>
    <m/>
    <m/>
    <m/>
    <m/>
  </r>
  <r>
    <x v="16"/>
    <n v="2143012756"/>
    <x v="199"/>
    <x v="176"/>
    <m/>
    <s v="合并到桥边小学 "/>
    <x v="40"/>
    <n v="5"/>
    <n v="1"/>
    <n v="2"/>
    <n v="7"/>
    <n v="1"/>
    <n v="2"/>
    <n v="7"/>
    <n v="1"/>
    <n v="2"/>
    <s v="小学教学点"/>
    <n v="0"/>
    <n v="0"/>
    <n v="1"/>
    <n v="2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n v="2143012758"/>
    <x v="200"/>
    <x v="173"/>
    <m/>
    <s v="合并到高塘（2022年下）"/>
    <x v="40"/>
    <n v="7"/>
    <n v="1"/>
    <n v="4"/>
    <n v="14"/>
    <n v="2"/>
    <n v="4"/>
    <n v="14"/>
    <n v="2"/>
    <n v="4"/>
    <s v="小学教学点"/>
    <n v="0"/>
    <n v="0"/>
    <n v="2"/>
    <n v="4"/>
    <m/>
    <n v="4800"/>
    <n v="3180"/>
    <n v="0"/>
    <m/>
    <n v="4800"/>
    <n v="11"/>
    <n v="11"/>
    <n v="4"/>
    <n v="7920"/>
    <n v="7920"/>
    <n v="0"/>
    <n v="0"/>
    <n v="1980"/>
    <n v="0"/>
    <n v="0"/>
    <n v="0"/>
    <n v="0"/>
    <n v="0"/>
    <n v="0"/>
    <n v="0"/>
    <n v="0"/>
    <n v="0"/>
    <n v="0"/>
    <n v="0"/>
    <n v="0"/>
    <n v="0"/>
    <n v="0"/>
    <n v="4"/>
    <n v="4"/>
    <n v="2"/>
    <n v="2880"/>
    <n v="288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2"/>
    <n v="5040"/>
    <n v="5040"/>
    <n v="0"/>
    <n v="0"/>
    <m/>
    <m/>
    <m/>
    <m/>
    <m/>
    <m/>
    <m/>
    <m/>
    <m/>
    <m/>
    <m/>
    <m/>
    <m/>
    <m/>
    <m/>
    <m/>
    <m/>
    <m/>
    <m/>
    <m/>
    <m/>
  </r>
  <r>
    <x v="16"/>
    <n v="2143012761"/>
    <x v="201"/>
    <x v="177"/>
    <s v=""/>
    <m/>
    <x v="39"/>
    <n v="44"/>
    <n v="4"/>
    <n v="6"/>
    <n v="45"/>
    <n v="4"/>
    <n v="5"/>
    <n v="45"/>
    <n v="4"/>
    <n v="5"/>
    <s v="小学教学点"/>
    <n v="0"/>
    <n v="0"/>
    <n v="4"/>
    <n v="5"/>
    <m/>
    <n v="9000"/>
    <n v="4092"/>
    <n v="9200"/>
    <m/>
    <n v="18200"/>
    <n v="45"/>
    <n v="30"/>
    <n v="6"/>
    <n v="21600"/>
    <n v="15552"/>
    <n v="3888"/>
    <n v="2160"/>
    <n v="2592"/>
    <n v="10"/>
    <n v="7"/>
    <n v="1"/>
    <n v="5040"/>
    <n v="3629"/>
    <n v="907"/>
    <n v="504"/>
    <n v="9"/>
    <n v="3"/>
    <n v="1"/>
    <n v="2160"/>
    <n v="1555"/>
    <n v="389"/>
    <n v="216"/>
    <n v="12"/>
    <n v="7"/>
    <n v="2"/>
    <n v="5040"/>
    <n v="3629"/>
    <n v="907"/>
    <n v="504"/>
    <m/>
    <m/>
    <m/>
    <m/>
    <m/>
    <m/>
    <m/>
    <n v="15"/>
    <n v="13"/>
    <n v="2"/>
    <n v="9360"/>
    <n v="6739"/>
    <n v="1685"/>
    <n v="936"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n v="2143012763"/>
    <x v="202"/>
    <x v="178"/>
    <s v=""/>
    <m/>
    <x v="40"/>
    <n v="36"/>
    <n v="6"/>
    <n v="9"/>
    <n v="45"/>
    <n v="6"/>
    <n v="8"/>
    <n v="45"/>
    <n v="6"/>
    <n v="8"/>
    <s v="小学"/>
    <n v="0"/>
    <n v="0"/>
    <n v="6"/>
    <n v="8"/>
    <m/>
    <n v="13600"/>
    <n v="6910.666666666667"/>
    <n v="13800"/>
    <m/>
    <n v="27400"/>
    <n v="48"/>
    <n v="43"/>
    <n v="6"/>
    <n v="30960"/>
    <n v="27864"/>
    <m/>
    <n v="3096"/>
    <n v="4644"/>
    <n v="6"/>
    <n v="3"/>
    <n v="1"/>
    <n v="2160"/>
    <n v="1944"/>
    <m/>
    <n v="216"/>
    <n v="8"/>
    <n v="8"/>
    <n v="1"/>
    <n v="5760"/>
    <n v="5184"/>
    <m/>
    <n v="576"/>
    <n v="6"/>
    <n v="6"/>
    <n v="1"/>
    <n v="4320"/>
    <n v="3888"/>
    <m/>
    <n v="432"/>
    <n v="10"/>
    <n v="9"/>
    <n v="1"/>
    <n v="6480"/>
    <n v="5832"/>
    <m/>
    <n v="648"/>
    <n v="6"/>
    <n v="5"/>
    <n v="1"/>
    <n v="3600"/>
    <n v="3240"/>
    <m/>
    <n v="360"/>
    <n v="12"/>
    <n v="12"/>
    <n v="1"/>
    <n v="8640"/>
    <n v="7776"/>
    <m/>
    <n v="864"/>
    <m/>
    <m/>
    <m/>
    <m/>
    <m/>
    <m/>
    <m/>
    <m/>
    <m/>
    <m/>
    <m/>
    <m/>
    <m/>
    <m/>
    <m/>
    <m/>
    <m/>
    <m/>
    <m/>
    <m/>
    <m/>
  </r>
  <r>
    <x v="16"/>
    <n v="2143012769"/>
    <x v="203"/>
    <x v="179"/>
    <s v=""/>
    <m/>
    <x v="40"/>
    <n v="456"/>
    <n v="12"/>
    <n v="30"/>
    <n v="511"/>
    <n v="12"/>
    <n v="25"/>
    <n v="511"/>
    <n v="12"/>
    <n v="25"/>
    <s v="小学"/>
    <n v="0"/>
    <n v="0"/>
    <n v="12"/>
    <n v="25"/>
    <m/>
    <n v="0"/>
    <n v="6969.8666666666668"/>
    <n v="0"/>
    <m/>
    <n v="0"/>
    <n v="511"/>
    <n v="222"/>
    <n v="21"/>
    <n v="159840"/>
    <n v="146367.20000000001"/>
    <n v="2816.8"/>
    <n v="10656"/>
    <n v="6969.8666666666668"/>
    <n v="65"/>
    <n v="26"/>
    <n v="3"/>
    <n v="18720"/>
    <n v="13977.6"/>
    <n v="469"/>
    <n v="1248"/>
    <n v="79"/>
    <n v="32"/>
    <n v="3"/>
    <n v="23040"/>
    <n v="17203.2"/>
    <n v="469"/>
    <n v="1536"/>
    <n v="90"/>
    <n v="31"/>
    <n v="3"/>
    <n v="22320"/>
    <n v="16665.599999999999"/>
    <n v="469"/>
    <n v="1488"/>
    <n v="80"/>
    <n v="33"/>
    <n v="4"/>
    <n v="23760"/>
    <n v="17740.8"/>
    <n v="469"/>
    <n v="1584"/>
    <n v="99"/>
    <n v="47"/>
    <n v="4"/>
    <n v="33840"/>
    <n v="25267.200000000001"/>
    <n v="469"/>
    <n v="2256"/>
    <n v="98"/>
    <n v="53"/>
    <n v="4"/>
    <n v="38160"/>
    <n v="28492.799999999999"/>
    <n v="469"/>
    <n v="2544"/>
    <m/>
    <m/>
    <m/>
    <m/>
    <m/>
    <m/>
    <m/>
    <m/>
    <m/>
    <m/>
    <m/>
    <m/>
    <m/>
    <m/>
    <m/>
    <m/>
    <m/>
    <m/>
    <m/>
    <m/>
    <m/>
  </r>
  <r>
    <x v="16"/>
    <n v="2143012914"/>
    <x v="204"/>
    <x v="175"/>
    <m/>
    <s v="合并到龙丰小学 "/>
    <x v="39"/>
    <n v="0"/>
    <n v="0"/>
    <n v="1"/>
    <n v="7"/>
    <n v="1"/>
    <n v="1"/>
    <n v="7"/>
    <n v="1"/>
    <n v="1"/>
    <s v="小学教学点"/>
    <n v="0"/>
    <n v="0"/>
    <n v="1"/>
    <n v="1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"/>
    <n v="3143011114"/>
    <x v="205"/>
    <x v="180"/>
    <s v="含中心初中6000元"/>
    <m/>
    <x v="41"/>
    <n v="501"/>
    <n v="12"/>
    <n v="30"/>
    <n v="589"/>
    <n v="14"/>
    <n v="38"/>
    <n v="589"/>
    <n v="0"/>
    <n v="0"/>
    <s v="初级中学"/>
    <n v="14"/>
    <n v="38"/>
    <n v="14"/>
    <n v="38"/>
    <m/>
    <n v="0"/>
    <n v="8020.4878048780483"/>
    <n v="0"/>
    <m/>
    <n v="0"/>
    <n v="617"/>
    <n v="513"/>
    <n v="41"/>
    <n v="369360"/>
    <n v="328840"/>
    <n v="12720"/>
    <n v="27800"/>
    <n v="8020.4878048780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7"/>
    <n v="167"/>
    <n v="17"/>
    <n v="120240"/>
    <n v="90848"/>
    <n v="22712"/>
    <n v="6680"/>
    <n v="212"/>
    <n v="164"/>
    <n v="22"/>
    <n v="118080"/>
    <n v="89216"/>
    <n v="22304"/>
    <n v="6560"/>
    <n v="228"/>
    <n v="182"/>
    <n v="20"/>
    <n v="131040"/>
    <n v="93184"/>
    <n v="23296"/>
    <n v="14560"/>
  </r>
  <r>
    <x v="16"/>
    <n v="3143011115"/>
    <x v="206"/>
    <x v="181"/>
    <s v=""/>
    <m/>
    <x v="41"/>
    <n v="246"/>
    <n v="6"/>
    <n v="21"/>
    <n v="317"/>
    <n v="7"/>
    <n v="25"/>
    <n v="317"/>
    <n v="0"/>
    <n v="0"/>
    <s v="初级中学"/>
    <n v="7"/>
    <n v="25"/>
    <n v="7"/>
    <n v="25"/>
    <m/>
    <n v="0"/>
    <n v="5870.772727272727"/>
    <n v="0"/>
    <m/>
    <n v="0"/>
    <n v="316"/>
    <n v="226"/>
    <n v="22"/>
    <n v="174200"/>
    <n v="129157"/>
    <n v="27563"/>
    <n v="17480"/>
    <n v="5870.772727272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1"/>
    <n v="59"/>
    <n v="7"/>
    <n v="45920"/>
    <n v="35617"/>
    <n v="7623"/>
    <n v="2360"/>
    <n v="94"/>
    <n v="77"/>
    <n v="10"/>
    <n v="58600"/>
    <n v="41698"/>
    <n v="8942"/>
    <n v="7840"/>
    <n v="131"/>
    <n v="90"/>
    <n v="10"/>
    <n v="69680"/>
    <n v="51842"/>
    <n v="10998"/>
    <n v="7280"/>
  </r>
  <r>
    <x v="16"/>
    <n v="3143011116"/>
    <x v="207"/>
    <x v="180"/>
    <m/>
    <s v="合并到水东江中学"/>
    <x v="41"/>
    <n v="29"/>
    <n v="1"/>
    <n v="6"/>
    <n v="31"/>
    <n v="1"/>
    <n v="4"/>
    <n v="31"/>
    <n v="0"/>
    <n v="0"/>
    <s v="初级中学"/>
    <n v="1"/>
    <n v="4"/>
    <n v="1"/>
    <n v="4"/>
    <m/>
    <n v="2800"/>
    <n v="700"/>
    <n v="3200"/>
    <m/>
    <n v="60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n v="2143011180"/>
    <x v="208"/>
    <x v="182"/>
    <s v=""/>
    <m/>
    <x v="42"/>
    <n v="2298"/>
    <n v="45"/>
    <n v="116"/>
    <n v="2189"/>
    <n v="0"/>
    <n v="0"/>
    <n v="2189"/>
    <n v="0"/>
    <n v="0"/>
    <n v="0"/>
    <n v="0"/>
    <n v="0"/>
    <n v="0"/>
    <n v="0"/>
    <m/>
    <n v="0"/>
    <n v="10750.099906542055"/>
    <n v="0"/>
    <m/>
    <n v="0"/>
    <n v="2189"/>
    <n v="1807"/>
    <n v="107"/>
    <n v="1305820"/>
    <n v="1150260.69"/>
    <n v="47295.31"/>
    <n v="108264"/>
    <n v="10750.099906542055"/>
    <n v="347"/>
    <n v="283"/>
    <n v="20"/>
    <n v="203760"/>
    <n v="183408.6"/>
    <n v="4223.3999999999996"/>
    <n v="16128"/>
    <n v="397"/>
    <n v="309"/>
    <n v="20"/>
    <n v="223200"/>
    <n v="196817.2"/>
    <n v="7886.8"/>
    <n v="18496"/>
    <n v="420"/>
    <n v="358"/>
    <n v="20"/>
    <n v="258480"/>
    <n v="227514.59"/>
    <n v="10197.41"/>
    <n v="20768"/>
    <n v="430"/>
    <n v="390"/>
    <n v="20"/>
    <n v="283420"/>
    <n v="245702.7"/>
    <n v="11717.3"/>
    <n v="26000"/>
    <n v="378"/>
    <n v="265"/>
    <n v="17"/>
    <n v="191520"/>
    <n v="165733.79999999999"/>
    <n v="10226.200000000001"/>
    <n v="15560"/>
    <n v="217"/>
    <n v="202"/>
    <n v="10"/>
    <n v="145440"/>
    <n v="131083.79999999999"/>
    <n v="3044.2"/>
    <n v="11312"/>
    <m/>
    <m/>
    <m/>
    <m/>
    <m/>
    <m/>
    <m/>
    <m/>
    <m/>
    <m/>
    <m/>
    <m/>
    <m/>
    <m/>
    <m/>
    <m/>
    <m/>
    <m/>
    <m/>
    <m/>
    <m/>
  </r>
  <r>
    <x v="17"/>
    <n v="2143014183"/>
    <x v="209"/>
    <x v="183"/>
    <s v=""/>
    <m/>
    <x v="43"/>
    <n v="5989"/>
    <n v="108"/>
    <n v="273"/>
    <n v="5815"/>
    <n v="103"/>
    <n v="262"/>
    <n v="5815"/>
    <n v="103"/>
    <n v="262"/>
    <s v="小学"/>
    <n v="0"/>
    <n v="0"/>
    <n v="103"/>
    <n v="262"/>
    <m/>
    <n v="0"/>
    <n v="11031.843621399177"/>
    <n v="0"/>
    <m/>
    <n v="0"/>
    <n v="5827"/>
    <n v="4314"/>
    <n v="243"/>
    <n v="3106080"/>
    <n v="2680738"/>
    <n v="59919"/>
    <n v="365424"/>
    <n v="11031.843621399177"/>
    <n v="1083"/>
    <n v="811"/>
    <n v="41"/>
    <n v="583920"/>
    <n v="477387"/>
    <n v="9986.5"/>
    <n v="66480"/>
    <n v="1013"/>
    <n v="808"/>
    <n v="40"/>
    <n v="581760"/>
    <n v="487387"/>
    <n v="9986.5"/>
    <n v="65424"/>
    <n v="940"/>
    <n v="739"/>
    <n v="38"/>
    <n v="532080"/>
    <n v="474567"/>
    <n v="9986.5"/>
    <n v="56976"/>
    <n v="868"/>
    <n v="654"/>
    <n v="43"/>
    <n v="470880"/>
    <n v="406466"/>
    <n v="9986.5"/>
    <n v="60960"/>
    <n v="1079"/>
    <n v="721"/>
    <n v="44"/>
    <n v="519120"/>
    <n v="448889"/>
    <n v="9986.5"/>
    <n v="63504"/>
    <n v="844"/>
    <n v="581"/>
    <n v="37"/>
    <n v="418320"/>
    <n v="386042"/>
    <n v="9986.5"/>
    <n v="52080"/>
    <m/>
    <m/>
    <m/>
    <m/>
    <m/>
    <m/>
    <m/>
    <m/>
    <m/>
    <m/>
    <m/>
    <m/>
    <m/>
    <m/>
    <m/>
    <m/>
    <m/>
    <m/>
    <m/>
    <m/>
    <m/>
  </r>
  <r>
    <x v="17"/>
    <n v="2143014188"/>
    <x v="210"/>
    <x v="184"/>
    <s v=""/>
    <m/>
    <x v="44"/>
    <n v="4349"/>
    <n v="80"/>
    <n v="196"/>
    <n v="4369"/>
    <n v="87"/>
    <n v="210"/>
    <n v="4369"/>
    <n v="87"/>
    <n v="210"/>
    <s v="小学"/>
    <n v="0"/>
    <n v="0"/>
    <n v="87"/>
    <n v="210"/>
    <m/>
    <n v="0"/>
    <n v="10575.284422110553"/>
    <n v="0"/>
    <m/>
    <n v="0"/>
    <n v="3368"/>
    <n v="3300"/>
    <n v="199"/>
    <n v="2376000"/>
    <n v="2104481.6"/>
    <n v="83478.600000000006"/>
    <n v="186624"/>
    <n v="10575.284422110553"/>
    <n v="531"/>
    <n v="525"/>
    <n v="37"/>
    <n v="378000"/>
    <n v="386431.6"/>
    <n v="15300"/>
    <n v="27888"/>
    <n v="503"/>
    <n v="486"/>
    <n v="33"/>
    <n v="349920"/>
    <n v="293543.2"/>
    <n v="11450"/>
    <n v="26688"/>
    <n v="528"/>
    <n v="521"/>
    <n v="36"/>
    <n v="375120"/>
    <n v="267540.8"/>
    <n v="15200"/>
    <n v="28368"/>
    <n v="578"/>
    <n v="567"/>
    <n v="35"/>
    <n v="408240"/>
    <n v="370781.2"/>
    <n v="17250"/>
    <n v="28560"/>
    <n v="673"/>
    <n v="654"/>
    <n v="30"/>
    <n v="470880"/>
    <n v="408557.6"/>
    <n v="12330"/>
    <n v="40800"/>
    <n v="555"/>
    <n v="547"/>
    <n v="28"/>
    <n v="393840"/>
    <n v="377627.6"/>
    <n v="11948"/>
    <n v="34320"/>
    <m/>
    <m/>
    <m/>
    <m/>
    <m/>
    <m/>
    <m/>
    <m/>
    <m/>
    <m/>
    <m/>
    <m/>
    <m/>
    <m/>
    <m/>
    <m/>
    <m/>
    <m/>
    <m/>
    <m/>
    <m/>
  </r>
  <r>
    <x v="17"/>
    <n v="2143014198"/>
    <x v="211"/>
    <x v="185"/>
    <s v=""/>
    <m/>
    <x v="45"/>
    <n v="571"/>
    <n v="13"/>
    <n v="38"/>
    <n v="329"/>
    <n v="6"/>
    <n v="15"/>
    <n v="329"/>
    <n v="6"/>
    <n v="15"/>
    <s v="小学"/>
    <n v="0"/>
    <n v="0"/>
    <n v="6"/>
    <n v="15"/>
    <m/>
    <n v="0"/>
    <n v="10476"/>
    <n v="0"/>
    <m/>
    <n v="0"/>
    <n v="328"/>
    <n v="308"/>
    <n v="18"/>
    <n v="221760"/>
    <n v="188568"/>
    <n v="0"/>
    <n v="33192"/>
    <n v="10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8"/>
    <n v="308"/>
    <n v="18"/>
    <n v="221760"/>
    <n v="188568"/>
    <n v="0"/>
    <n v="33192"/>
    <m/>
    <m/>
    <m/>
    <m/>
    <m/>
    <m/>
    <m/>
    <m/>
    <m/>
    <m/>
    <m/>
    <m/>
    <m/>
    <m/>
    <m/>
    <m/>
    <m/>
    <m/>
    <m/>
    <m/>
    <m/>
  </r>
  <r>
    <x v="17"/>
    <n v="2143014206"/>
    <x v="212"/>
    <x v="186"/>
    <s v=""/>
    <m/>
    <x v="46"/>
    <n v="1162"/>
    <n v="23"/>
    <n v="59"/>
    <n v="1049"/>
    <n v="21"/>
    <n v="60"/>
    <n v="1049"/>
    <n v="21"/>
    <n v="60"/>
    <s v="小学"/>
    <n v="0"/>
    <n v="0"/>
    <n v="21"/>
    <n v="60"/>
    <m/>
    <n v="0"/>
    <n v="11648.192307692309"/>
    <n v="0"/>
    <m/>
    <n v="0"/>
    <n v="1063"/>
    <n v="883"/>
    <n v="52"/>
    <n v="635760"/>
    <n v="605706"/>
    <n v="1798"/>
    <n v="28256"/>
    <n v="11648.192307692309"/>
    <n v="220"/>
    <n v="182"/>
    <n v="12"/>
    <n v="131040"/>
    <n v="103928"/>
    <n v="365"/>
    <n v="5824"/>
    <n v="216"/>
    <n v="170"/>
    <n v="10"/>
    <n v="122400"/>
    <n v="97079"/>
    <n v="340"/>
    <n v="5440"/>
    <n v="202"/>
    <n v="160"/>
    <n v="10"/>
    <n v="115200"/>
    <n v="91368"/>
    <n v="320"/>
    <n v="5120"/>
    <n v="205"/>
    <n v="175"/>
    <n v="10"/>
    <n v="126000"/>
    <n v="99932"/>
    <n v="350"/>
    <n v="5600"/>
    <n v="107"/>
    <n v="86"/>
    <n v="5"/>
    <n v="61920"/>
    <n v="49109"/>
    <n v="170"/>
    <n v="2752"/>
    <n v="113"/>
    <n v="110"/>
    <n v="5"/>
    <n v="79200"/>
    <n v="62815"/>
    <n v="253"/>
    <n v="3250"/>
    <m/>
    <m/>
    <m/>
    <m/>
    <m/>
    <m/>
    <m/>
    <m/>
    <m/>
    <m/>
    <m/>
    <m/>
    <m/>
    <m/>
    <m/>
    <m/>
    <m/>
    <m/>
    <m/>
    <m/>
    <m/>
  </r>
  <r>
    <x v="17"/>
    <n v="2143014207"/>
    <x v="213"/>
    <x v="187"/>
    <s v=""/>
    <m/>
    <x v="47"/>
    <n v="2579"/>
    <n v="49"/>
    <n v="117"/>
    <n v="2498"/>
    <n v="48"/>
    <n v="118"/>
    <n v="2498"/>
    <n v="48"/>
    <n v="118"/>
    <s v="小学"/>
    <n v="0"/>
    <n v="0"/>
    <n v="48"/>
    <n v="118"/>
    <m/>
    <n v="0"/>
    <n v="11845.739115044247"/>
    <n v="0"/>
    <m/>
    <n v="0"/>
    <n v="2486"/>
    <n v="1944"/>
    <n v="113"/>
    <n v="1399680"/>
    <n v="1338568.52"/>
    <n v="8191.48"/>
    <n v="52920"/>
    <n v="11845.739115044247"/>
    <n v="390"/>
    <n v="303"/>
    <n v="20"/>
    <n v="218160"/>
    <n v="204891.92"/>
    <m/>
    <n v="7968"/>
    <n v="397"/>
    <n v="301"/>
    <n v="17"/>
    <n v="216720"/>
    <n v="209987.20000000001"/>
    <m/>
    <n v="7920"/>
    <n v="414"/>
    <n v="318"/>
    <n v="17"/>
    <n v="228960"/>
    <n v="218575.04"/>
    <m/>
    <n v="8328"/>
    <n v="422"/>
    <n v="335"/>
    <n v="17"/>
    <n v="241200"/>
    <n v="227296.72"/>
    <m/>
    <n v="8736"/>
    <n v="482"/>
    <n v="342"/>
    <n v="23"/>
    <n v="246240"/>
    <n v="224731.24"/>
    <m/>
    <n v="11688"/>
    <n v="381"/>
    <n v="345"/>
    <n v="19"/>
    <n v="248400"/>
    <n v="253086.4"/>
    <m/>
    <n v="8280"/>
    <m/>
    <m/>
    <m/>
    <m/>
    <m/>
    <m/>
    <m/>
    <m/>
    <m/>
    <m/>
    <m/>
    <m/>
    <m/>
    <m/>
    <m/>
    <m/>
    <m/>
    <m/>
    <m/>
    <m/>
    <m/>
  </r>
  <r>
    <x v="17"/>
    <n v="2143014208"/>
    <x v="214"/>
    <x v="188"/>
    <s v=""/>
    <m/>
    <x v="48"/>
    <n v="671"/>
    <n v="14"/>
    <n v="34"/>
    <n v="2861"/>
    <n v="58"/>
    <n v="150"/>
    <n v="2861"/>
    <n v="58"/>
    <n v="150"/>
    <s v="小学"/>
    <n v="0"/>
    <n v="0"/>
    <n v="58"/>
    <n v="150"/>
    <m/>
    <n v="0"/>
    <n v="10035.578947368422"/>
    <n v="0"/>
    <m/>
    <n v="0"/>
    <n v="676"/>
    <n v="550"/>
    <n v="38"/>
    <n v="396760"/>
    <n v="381352"/>
    <n v="5200"/>
    <n v="10208"/>
    <n v="10035.578947368422"/>
    <n v="139"/>
    <n v="100"/>
    <n v="8"/>
    <n v="72720"/>
    <n v="56320"/>
    <n v="867"/>
    <n v="2320"/>
    <n v="99"/>
    <n v="73"/>
    <n v="5"/>
    <n v="53280"/>
    <n v="41113.599999999999"/>
    <n v="867"/>
    <n v="1888"/>
    <n v="108"/>
    <n v="89"/>
    <n v="4"/>
    <n v="64080"/>
    <n v="50124.800000000003"/>
    <n v="867"/>
    <n v="1424"/>
    <n v="95"/>
    <n v="78"/>
    <n v="4"/>
    <n v="47520"/>
    <n v="37171.199999999997"/>
    <n v="867"/>
    <n v="1056"/>
    <n v="108"/>
    <n v="100"/>
    <n v="4"/>
    <n v="72000"/>
    <n v="56320"/>
    <n v="867"/>
    <n v="1600"/>
    <n v="127"/>
    <n v="120"/>
    <n v="7"/>
    <n v="86400"/>
    <n v="67583.600000000006"/>
    <n v="867"/>
    <n v="1920"/>
    <m/>
    <m/>
    <m/>
    <m/>
    <m/>
    <m/>
    <m/>
    <m/>
    <m/>
    <m/>
    <m/>
    <m/>
    <m/>
    <m/>
    <m/>
    <m/>
    <m/>
    <m/>
    <m/>
    <m/>
    <m/>
  </r>
  <r>
    <x v="17"/>
    <n v="2143014210"/>
    <x v="215"/>
    <x v="189"/>
    <s v=""/>
    <m/>
    <x v="49"/>
    <n v="48"/>
    <n v="5"/>
    <n v="10"/>
    <n v="82"/>
    <n v="6"/>
    <n v="8"/>
    <n v="82"/>
    <n v="6"/>
    <n v="8"/>
    <s v="小学"/>
    <n v="0"/>
    <n v="0"/>
    <n v="6"/>
    <n v="8"/>
    <m/>
    <n v="13600"/>
    <n v="1700"/>
    <n v="12000"/>
    <m/>
    <n v="256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n v="2143014211"/>
    <x v="216"/>
    <x v="190"/>
    <s v=""/>
    <m/>
    <x v="50"/>
    <n v="86"/>
    <n v="6"/>
    <n v="12"/>
    <n v="98"/>
    <n v="6"/>
    <n v="11"/>
    <n v="98"/>
    <n v="6"/>
    <n v="11"/>
    <s v="小学"/>
    <n v="0"/>
    <n v="0"/>
    <n v="6"/>
    <n v="11"/>
    <m/>
    <n v="14200"/>
    <n v="1775"/>
    <n v="14400"/>
    <m/>
    <n v="28600"/>
    <n v="95"/>
    <n v="62"/>
    <n v="8"/>
    <n v="44640"/>
    <n v="0"/>
    <n v="0"/>
    <n v="0"/>
    <n v="0"/>
    <n v="0"/>
    <n v="0"/>
    <n v="2"/>
    <n v="5760"/>
    <n v="0"/>
    <n v="0"/>
    <n v="0"/>
    <n v="12"/>
    <n v="11"/>
    <n v="1"/>
    <n v="7920"/>
    <n v="0"/>
    <n v="0"/>
    <m/>
    <n v="11"/>
    <n v="10"/>
    <n v="1"/>
    <n v="7200"/>
    <n v="0"/>
    <n v="0"/>
    <n v="0"/>
    <n v="25"/>
    <n v="17"/>
    <n v="2"/>
    <n v="12240"/>
    <n v="0"/>
    <n v="0"/>
    <n v="0"/>
    <n v="19"/>
    <n v="11"/>
    <n v="2"/>
    <n v="7920"/>
    <n v="0"/>
    <n v="0"/>
    <n v="0"/>
    <n v="20"/>
    <n v="13"/>
    <n v="2"/>
    <n v="9360"/>
    <n v="0"/>
    <n v="0"/>
    <m/>
    <m/>
    <m/>
    <m/>
    <m/>
    <m/>
    <m/>
    <m/>
    <m/>
    <m/>
    <m/>
    <m/>
    <m/>
    <m/>
    <m/>
    <m/>
    <m/>
    <m/>
    <m/>
    <m/>
    <m/>
    <m/>
  </r>
  <r>
    <x v="17"/>
    <n v="3143001443"/>
    <x v="217"/>
    <x v="191"/>
    <s v=""/>
    <m/>
    <x v="51"/>
    <n v="2033"/>
    <n v="40"/>
    <n v="117"/>
    <n v="1797"/>
    <n v="36"/>
    <n v="105"/>
    <n v="1797"/>
    <n v="0"/>
    <n v="0"/>
    <s v="初级中学"/>
    <n v="36"/>
    <n v="105"/>
    <n v="36"/>
    <n v="105"/>
    <m/>
    <n v="0"/>
    <n v="6979.6232876712329"/>
    <n v="0"/>
    <m/>
    <n v="0"/>
    <n v="1792"/>
    <n v="1749"/>
    <n v="146"/>
    <n v="1247760"/>
    <n v="1019025"/>
    <n v="228735"/>
    <n v="67600"/>
    <n v="6979.6232876712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7"/>
    <n v="49"/>
    <n v="456480"/>
    <n v="350475"/>
    <n v="88940"/>
    <n v="20288"/>
    <m/>
    <n v="601"/>
    <n v="55"/>
    <n v="426960"/>
    <n v="350475"/>
    <n v="88940"/>
    <n v="18976"/>
    <m/>
    <n v="511"/>
    <n v="42"/>
    <n v="364320"/>
    <n v="318075"/>
    <n v="50855"/>
    <n v="28336"/>
  </r>
  <r>
    <x v="17"/>
    <n v="3143001652"/>
    <x v="218"/>
    <x v="192"/>
    <s v=""/>
    <m/>
    <x v="52"/>
    <n v="2256"/>
    <n v="46"/>
    <n v="130"/>
    <n v="1151"/>
    <n v="27"/>
    <n v="148"/>
    <n v="1151"/>
    <n v="20"/>
    <n v="74"/>
    <s v="九年一贯制学校"/>
    <n v="7"/>
    <n v="74"/>
    <n v="27"/>
    <n v="148"/>
    <m/>
    <n v="0"/>
    <n v="10626.849315068494"/>
    <n v="0"/>
    <m/>
    <n v="0"/>
    <n v="1155"/>
    <n v="1116"/>
    <n v="73"/>
    <n v="803520"/>
    <n v="775760"/>
    <n v="0"/>
    <n v="27760"/>
    <n v="10626.849315068494"/>
    <n v="355"/>
    <n v="333"/>
    <n v="16"/>
    <n v="239760"/>
    <n v="231488"/>
    <n v="0"/>
    <n v="8272"/>
    <n v="105"/>
    <n v="103"/>
    <n v="8"/>
    <n v="74160"/>
    <n v="71688"/>
    <n v="0"/>
    <n v="2472"/>
    <n v="105"/>
    <n v="102"/>
    <n v="5"/>
    <n v="73440"/>
    <n v="70992"/>
    <n v="0"/>
    <n v="2448"/>
    <n v="106"/>
    <n v="101"/>
    <n v="7"/>
    <n v="72720"/>
    <n v="70296"/>
    <n v="0"/>
    <n v="2424"/>
    <n v="95"/>
    <n v="94"/>
    <n v="5"/>
    <n v="67680"/>
    <n v="65424"/>
    <n v="0"/>
    <n v="2256"/>
    <n v="92"/>
    <n v="87"/>
    <n v="5"/>
    <n v="62640"/>
    <n v="60552"/>
    <n v="0"/>
    <n v="2088"/>
    <n v="297"/>
    <n v="296"/>
    <n v="27"/>
    <n v="213120"/>
    <n v="165400"/>
    <n v="0"/>
    <n v="47720"/>
    <n v="0"/>
    <n v="0"/>
    <n v="0"/>
    <n v="0"/>
    <n v="0"/>
    <n v="0"/>
    <n v="0"/>
    <n v="0"/>
    <n v="0"/>
    <n v="0"/>
    <n v="0"/>
    <n v="0"/>
    <n v="0"/>
    <n v="0"/>
  </r>
  <r>
    <x v="17"/>
    <n v="3143014037"/>
    <x v="219"/>
    <x v="193"/>
    <s v=""/>
    <m/>
    <x v="53"/>
    <n v="3945"/>
    <n v="72"/>
    <n v="242"/>
    <n v="3770"/>
    <n v="70"/>
    <n v="241"/>
    <n v="3770"/>
    <n v="0"/>
    <n v="0"/>
    <s v="初级中学"/>
    <n v="70"/>
    <n v="241"/>
    <n v="70"/>
    <n v="241"/>
    <m/>
    <n v="0"/>
    <n v="8858.8888888888887"/>
    <n v="0"/>
    <m/>
    <n v="0"/>
    <n v="3718"/>
    <n v="3589"/>
    <n v="234"/>
    <n v="2584080"/>
    <n v="2072980"/>
    <n v="131396"/>
    <n v="379704"/>
    <n v="8858.8888888888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11"/>
    <n v="1292"/>
    <n v="80"/>
    <n v="930240"/>
    <n v="708000"/>
    <n v="46512"/>
    <n v="126624"/>
    <n v="1203"/>
    <n v="1171"/>
    <n v="78"/>
    <n v="843120"/>
    <n v="690300"/>
    <n v="42156"/>
    <n v="116160"/>
    <n v="1204"/>
    <n v="1126"/>
    <n v="76"/>
    <n v="810720"/>
    <n v="674680"/>
    <n v="42728"/>
    <n v="136920"/>
  </r>
  <r>
    <x v="17"/>
    <n v="3143014038"/>
    <x v="220"/>
    <x v="194"/>
    <s v=""/>
    <m/>
    <x v="54"/>
    <n v="440"/>
    <n v="12"/>
    <n v="53"/>
    <n v="563"/>
    <n v="12"/>
    <n v="53"/>
    <n v="563"/>
    <n v="0"/>
    <n v="0"/>
    <s v="初级中学"/>
    <n v="12"/>
    <n v="53"/>
    <n v="12"/>
    <n v="53"/>
    <m/>
    <n v="0"/>
    <n v="6191.666666666667"/>
    <n v="0"/>
    <m/>
    <n v="0"/>
    <n v="532"/>
    <n v="491"/>
    <n v="48"/>
    <n v="353520"/>
    <n v="297200"/>
    <n v="29944"/>
    <n v="26376"/>
    <n v="6191.6666666666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7"/>
    <n v="118"/>
    <n v="12"/>
    <n v="84960"/>
    <n v="72724"/>
    <n v="7196"/>
    <n v="5040"/>
    <n v="176"/>
    <n v="163"/>
    <n v="16"/>
    <n v="117360"/>
    <n v="100179"/>
    <n v="9941"/>
    <n v="7240"/>
    <n v="229"/>
    <n v="210"/>
    <n v="20"/>
    <n v="151200"/>
    <n v="124297"/>
    <n v="12807"/>
    <n v="14096"/>
  </r>
  <r>
    <x v="17"/>
    <n v="3143014040"/>
    <x v="221"/>
    <x v="195"/>
    <s v=""/>
    <m/>
    <x v="55"/>
    <n v="3771"/>
    <n v="70"/>
    <n v="259"/>
    <n v="3818"/>
    <n v="70"/>
    <n v="251"/>
    <n v="3818"/>
    <n v="0"/>
    <n v="0"/>
    <s v="初级中学"/>
    <n v="70"/>
    <n v="251"/>
    <n v="70"/>
    <n v="251"/>
    <m/>
    <n v="0"/>
    <n v="8583.9285714285706"/>
    <n v="0"/>
    <m/>
    <n v="0"/>
    <n v="3775"/>
    <n v="3638"/>
    <n v="252"/>
    <n v="2619360"/>
    <n v="2163150"/>
    <n v="72210"/>
    <n v="384000"/>
    <n v="8583.9285714285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8"/>
    <n v="1238"/>
    <n v="86"/>
    <n v="891360"/>
    <n v="742050"/>
    <n v="28590"/>
    <n v="120720"/>
    <n v="1251"/>
    <n v="1211"/>
    <n v="86"/>
    <n v="871920"/>
    <n v="730500"/>
    <n v="21420"/>
    <n v="120000"/>
    <n v="1266"/>
    <n v="1189"/>
    <n v="80"/>
    <n v="856080"/>
    <n v="690600"/>
    <n v="22200"/>
    <n v="143280"/>
  </r>
  <r>
    <x v="18"/>
    <n v="2143012812"/>
    <x v="222"/>
    <x v="196"/>
    <s v=""/>
    <m/>
    <x v="56"/>
    <n v="919"/>
    <n v="22"/>
    <n v="55"/>
    <n v="1009"/>
    <n v="23"/>
    <n v="59"/>
    <n v="1009"/>
    <n v="23"/>
    <n v="59"/>
    <s v="小学"/>
    <n v="0"/>
    <n v="0"/>
    <n v="23"/>
    <n v="59"/>
    <m/>
    <n v="0"/>
    <n v="10235.9375"/>
    <n v="0"/>
    <m/>
    <n v="0"/>
    <n v="991"/>
    <n v="915"/>
    <n v="64"/>
    <n v="658800"/>
    <n v="655100"/>
    <n v="3700"/>
    <m/>
    <n v="10235.9375"/>
    <n v="145"/>
    <n v="101"/>
    <n v="6"/>
    <n v="72720"/>
    <n v="72104"/>
    <m/>
    <n v="0"/>
    <n v="146"/>
    <n v="142"/>
    <n v="10"/>
    <n v="102240"/>
    <n v="101624"/>
    <m/>
    <n v="0"/>
    <n v="195"/>
    <n v="183"/>
    <n v="10"/>
    <n v="131760"/>
    <n v="131144"/>
    <m/>
    <n v="0"/>
    <n v="142"/>
    <n v="135"/>
    <n v="8"/>
    <n v="97200"/>
    <n v="96584"/>
    <m/>
    <n v="0"/>
    <n v="166"/>
    <n v="161"/>
    <n v="13"/>
    <n v="115920"/>
    <n v="115304"/>
    <m/>
    <n v="0"/>
    <n v="197"/>
    <n v="193"/>
    <n v="13"/>
    <n v="138960"/>
    <n v="135260"/>
    <n v="3700"/>
    <n v="0"/>
    <m/>
    <m/>
    <m/>
    <m/>
    <m/>
    <m/>
    <m/>
    <m/>
    <m/>
    <m/>
    <m/>
    <m/>
    <m/>
    <m/>
    <m/>
    <m/>
    <m/>
    <m/>
    <m/>
    <m/>
    <m/>
  </r>
  <r>
    <x v="18"/>
    <n v="2143012815"/>
    <x v="223"/>
    <x v="197"/>
    <s v=""/>
    <m/>
    <x v="56"/>
    <n v="289"/>
    <n v="9"/>
    <n v="22"/>
    <n v="330"/>
    <n v="10"/>
    <n v="26"/>
    <n v="330"/>
    <n v="10"/>
    <n v="26"/>
    <s v="小学"/>
    <n v="0"/>
    <n v="0"/>
    <n v="10"/>
    <n v="26"/>
    <m/>
    <n v="0"/>
    <n v="7949.7407407407409"/>
    <n v="0"/>
    <m/>
    <n v="0"/>
    <n v="316"/>
    <n v="302"/>
    <n v="27"/>
    <n v="231128"/>
    <n v="214643"/>
    <n v="13788"/>
    <n v="720"/>
    <n v="7949.7407407407409"/>
    <n v="35"/>
    <n v="35"/>
    <n v="2"/>
    <n v="25200"/>
    <n v="24025"/>
    <m/>
    <m/>
    <n v="38"/>
    <n v="36"/>
    <n v="2"/>
    <n v="25920"/>
    <n v="24717"/>
    <m/>
    <m/>
    <n v="60"/>
    <n v="60"/>
    <n v="4"/>
    <n v="43200"/>
    <n v="42279"/>
    <m/>
    <m/>
    <n v="61"/>
    <n v="57"/>
    <n v="5"/>
    <n v="41040"/>
    <n v="40672"/>
    <m/>
    <m/>
    <n v="58"/>
    <n v="55"/>
    <n v="5"/>
    <n v="39600"/>
    <n v="39576"/>
    <m/>
    <m/>
    <n v="64"/>
    <n v="59"/>
    <n v="5"/>
    <n v="56168"/>
    <n v="43374"/>
    <n v="13788"/>
    <n v="720"/>
    <m/>
    <m/>
    <m/>
    <m/>
    <m/>
    <m/>
    <m/>
    <m/>
    <m/>
    <m/>
    <m/>
    <m/>
    <m/>
    <m/>
    <m/>
    <m/>
    <m/>
    <m/>
    <m/>
    <m/>
    <m/>
  </r>
  <r>
    <x v="18"/>
    <n v="2143012817"/>
    <x v="224"/>
    <x v="198"/>
    <s v=""/>
    <m/>
    <x v="57"/>
    <n v="215"/>
    <n v="6"/>
    <n v="16"/>
    <n v="253"/>
    <n v="6"/>
    <n v="18"/>
    <n v="253"/>
    <n v="6"/>
    <n v="18"/>
    <s v="小学"/>
    <n v="0"/>
    <n v="0"/>
    <n v="6"/>
    <n v="18"/>
    <m/>
    <n v="0"/>
    <n v="7350.2222222222226"/>
    <n v="0"/>
    <m/>
    <n v="0"/>
    <n v="236"/>
    <n v="194"/>
    <n v="18"/>
    <n v="132304"/>
    <n v="132304"/>
    <m/>
    <m/>
    <n v="7350.2222222222226"/>
    <n v="34"/>
    <n v="26"/>
    <n v="3"/>
    <n v="17680"/>
    <n v="17680"/>
    <m/>
    <m/>
    <n v="42"/>
    <n v="32"/>
    <n v="3"/>
    <n v="21760"/>
    <n v="21760"/>
    <m/>
    <m/>
    <n v="45"/>
    <n v="38"/>
    <n v="3"/>
    <n v="26520"/>
    <n v="26520"/>
    <m/>
    <m/>
    <n v="40"/>
    <n v="35"/>
    <n v="3"/>
    <n v="23520"/>
    <n v="23520"/>
    <m/>
    <m/>
    <n v="33"/>
    <n v="25"/>
    <n v="3"/>
    <n v="16984"/>
    <n v="16984"/>
    <m/>
    <m/>
    <n v="42"/>
    <n v="38"/>
    <n v="3"/>
    <n v="25840"/>
    <n v="25840"/>
    <m/>
    <m/>
    <m/>
    <m/>
    <m/>
    <m/>
    <m/>
    <m/>
    <m/>
    <m/>
    <m/>
    <m/>
    <m/>
    <m/>
    <m/>
    <m/>
    <m/>
    <m/>
    <m/>
    <m/>
    <m/>
    <m/>
    <m/>
  </r>
  <r>
    <x v="18"/>
    <n v="2143012820"/>
    <x v="225"/>
    <x v="199"/>
    <s v=""/>
    <m/>
    <x v="57"/>
    <n v="143"/>
    <n v="6"/>
    <n v="13"/>
    <n v="163"/>
    <n v="6"/>
    <n v="17"/>
    <n v="163"/>
    <n v="6"/>
    <n v="17"/>
    <s v="小学"/>
    <n v="0"/>
    <n v="0"/>
    <n v="6"/>
    <n v="17"/>
    <m/>
    <n v="7700"/>
    <n v="8281.5538461538454"/>
    <n v="7300"/>
    <m/>
    <n v="15000"/>
    <n v="163"/>
    <n v="147"/>
    <n v="13"/>
    <n v="99960.2"/>
    <n v="99960.2"/>
    <m/>
    <m/>
    <n v="7689.2461538461539"/>
    <n v="16"/>
    <n v="15"/>
    <n v="2"/>
    <n v="10200"/>
    <n v="10200"/>
    <m/>
    <m/>
    <n v="28"/>
    <n v="26"/>
    <n v="2"/>
    <n v="17680"/>
    <n v="17680"/>
    <m/>
    <m/>
    <n v="27"/>
    <n v="23"/>
    <n v="3"/>
    <n v="15640"/>
    <n v="15640"/>
    <m/>
    <m/>
    <n v="30"/>
    <n v="25"/>
    <n v="3"/>
    <n v="17000"/>
    <n v="17000"/>
    <m/>
    <m/>
    <n v="32"/>
    <n v="29"/>
    <n v="3"/>
    <n v="19720"/>
    <n v="19720"/>
    <m/>
    <m/>
    <n v="30"/>
    <n v="29"/>
    <n v="3"/>
    <n v="19720"/>
    <n v="19720"/>
    <m/>
    <m/>
    <m/>
    <m/>
    <m/>
    <m/>
    <m/>
    <m/>
    <m/>
    <m/>
    <m/>
    <m/>
    <m/>
    <m/>
    <m/>
    <m/>
    <m/>
    <m/>
    <m/>
    <m/>
    <m/>
    <m/>
    <m/>
  </r>
  <r>
    <x v="18"/>
    <n v="2143012822"/>
    <x v="226"/>
    <x v="200"/>
    <s v=""/>
    <m/>
    <x v="57"/>
    <n v="58"/>
    <n v="6"/>
    <n v="10"/>
    <n v="84"/>
    <n v="6"/>
    <n v="8"/>
    <n v="84"/>
    <n v="6"/>
    <n v="8"/>
    <s v="小学"/>
    <n v="0"/>
    <n v="0"/>
    <n v="6"/>
    <n v="8"/>
    <m/>
    <n v="13600"/>
    <n v="6358.8"/>
    <n v="14000"/>
    <m/>
    <n v="27600"/>
    <n v="83"/>
    <n v="72"/>
    <n v="10"/>
    <n v="51840"/>
    <n v="49988"/>
    <m/>
    <n v="1852"/>
    <n v="4998.8"/>
    <n v="8"/>
    <n v="2"/>
    <n v="1"/>
    <n v="1440"/>
    <n v="1392"/>
    <m/>
    <n v="48"/>
    <n v="9"/>
    <n v="7"/>
    <n v="1"/>
    <n v="5040"/>
    <n v="4872"/>
    <m/>
    <n v="168"/>
    <n v="13"/>
    <n v="13"/>
    <n v="2"/>
    <n v="9360"/>
    <n v="9100"/>
    <m/>
    <n v="260"/>
    <n v="16"/>
    <n v="13"/>
    <n v="2"/>
    <n v="9360"/>
    <n v="8872"/>
    <m/>
    <n v="488"/>
    <n v="16"/>
    <n v="16"/>
    <n v="2"/>
    <n v="11520"/>
    <n v="11136"/>
    <m/>
    <n v="384"/>
    <n v="21"/>
    <n v="21"/>
    <n v="2"/>
    <n v="15120"/>
    <n v="14616"/>
    <m/>
    <n v="504"/>
    <m/>
    <m/>
    <m/>
    <m/>
    <m/>
    <m/>
    <m/>
    <m/>
    <m/>
    <m/>
    <m/>
    <m/>
    <m/>
    <m/>
    <m/>
    <m/>
    <m/>
    <m/>
    <m/>
    <m/>
    <m/>
  </r>
  <r>
    <x v="18"/>
    <n v="2143012836"/>
    <x v="227"/>
    <x v="201"/>
    <s v=""/>
    <m/>
    <x v="57"/>
    <n v="52"/>
    <n v="6"/>
    <n v="9"/>
    <n v="65"/>
    <n v="6"/>
    <n v="9"/>
    <n v="65"/>
    <n v="6"/>
    <n v="9"/>
    <s v="小学"/>
    <n v="0"/>
    <n v="0"/>
    <n v="6"/>
    <n v="9"/>
    <m/>
    <n v="13800"/>
    <n v="4967.1111111111113"/>
    <n v="13800"/>
    <m/>
    <n v="27600"/>
    <n v="61"/>
    <n v="43"/>
    <n v="9"/>
    <n v="30904"/>
    <n v="30904"/>
    <m/>
    <m/>
    <n v="3433.7777777777778"/>
    <n v="6"/>
    <n v="6"/>
    <n v="3"/>
    <n v="4320"/>
    <n v="4320"/>
    <m/>
    <m/>
    <n v="10"/>
    <n v="5"/>
    <n v="3"/>
    <n v="3600"/>
    <n v="3600"/>
    <m/>
    <m/>
    <n v="5"/>
    <n v="2"/>
    <n v="3"/>
    <n v="1440"/>
    <n v="1440"/>
    <m/>
    <m/>
    <n v="11"/>
    <n v="8"/>
    <n v="3"/>
    <n v="5760"/>
    <n v="5760"/>
    <m/>
    <m/>
    <n v="15"/>
    <n v="14"/>
    <n v="3"/>
    <n v="10024"/>
    <n v="10024"/>
    <m/>
    <m/>
    <n v="14"/>
    <n v="8"/>
    <n v="3"/>
    <n v="5760"/>
    <n v="5760"/>
    <m/>
    <m/>
    <m/>
    <m/>
    <m/>
    <m/>
    <m/>
    <m/>
    <m/>
    <m/>
    <m/>
    <m/>
    <m/>
    <m/>
    <m/>
    <m/>
    <m/>
    <m/>
    <m/>
    <m/>
    <m/>
    <m/>
    <m/>
  </r>
  <r>
    <x v="18"/>
    <n v="2143012841"/>
    <x v="228"/>
    <x v="202"/>
    <s v=""/>
    <m/>
    <x v="57"/>
    <n v="43"/>
    <n v="6"/>
    <n v="11"/>
    <n v="53"/>
    <n v="6"/>
    <n v="8"/>
    <n v="53"/>
    <n v="6"/>
    <n v="8"/>
    <s v="小学"/>
    <n v="0"/>
    <n v="0"/>
    <n v="6"/>
    <n v="8"/>
    <m/>
    <n v="13600"/>
    <n v="2720"/>
    <n v="14200"/>
    <m/>
    <n v="27800"/>
    <n v="51"/>
    <n v="12"/>
    <n v="5"/>
    <n v="8296"/>
    <m/>
    <m/>
    <m/>
    <n v="0"/>
    <n v="5"/>
    <m/>
    <n v="1"/>
    <m/>
    <m/>
    <m/>
    <m/>
    <n v="6"/>
    <n v="4"/>
    <n v="1"/>
    <n v="2880"/>
    <n v="2880"/>
    <m/>
    <m/>
    <n v="7"/>
    <n v="1"/>
    <n v="1"/>
    <n v="720"/>
    <n v="720"/>
    <m/>
    <m/>
    <n v="14"/>
    <n v="1"/>
    <m/>
    <n v="720"/>
    <m/>
    <m/>
    <n v="344"/>
    <n v="13"/>
    <n v="6"/>
    <n v="2"/>
    <n v="4320"/>
    <m/>
    <m/>
    <m/>
    <n v="6"/>
    <m/>
    <m/>
    <m/>
    <m/>
    <m/>
    <m/>
    <m/>
    <m/>
    <m/>
    <m/>
    <m/>
    <m/>
    <m/>
    <m/>
    <m/>
    <m/>
    <m/>
    <m/>
    <m/>
    <m/>
    <m/>
    <m/>
    <m/>
    <m/>
    <m/>
    <m/>
    <m/>
  </r>
  <r>
    <x v="18"/>
    <n v="2143012846"/>
    <x v="229"/>
    <x v="203"/>
    <s v=""/>
    <m/>
    <x v="56"/>
    <n v="43"/>
    <n v="5"/>
    <n v="10"/>
    <n v="59"/>
    <n v="5"/>
    <n v="8"/>
    <n v="59"/>
    <n v="5"/>
    <n v="8"/>
    <s v="小学"/>
    <n v="0"/>
    <n v="0"/>
    <n v="5"/>
    <n v="8"/>
    <m/>
    <n v="11600"/>
    <n v="5722"/>
    <n v="12000"/>
    <m/>
    <n v="23600"/>
    <n v="59"/>
    <n v="48"/>
    <n v="8"/>
    <n v="34560"/>
    <n v="34176"/>
    <m/>
    <n v="384"/>
    <n v="4272"/>
    <n v="8"/>
    <n v="6"/>
    <n v="1"/>
    <n v="4320"/>
    <n v="4272"/>
    <m/>
    <n v="48"/>
    <n v="12"/>
    <n v="9"/>
    <n v="1"/>
    <n v="6480"/>
    <n v="6408"/>
    <m/>
    <n v="72"/>
    <n v="0"/>
    <m/>
    <m/>
    <m/>
    <m/>
    <m/>
    <m/>
    <n v="9"/>
    <n v="4"/>
    <n v="2"/>
    <n v="2880"/>
    <n v="2848"/>
    <m/>
    <n v="32"/>
    <n v="12"/>
    <n v="12"/>
    <n v="2"/>
    <n v="8640"/>
    <n v="8544"/>
    <m/>
    <n v="96"/>
    <n v="18"/>
    <n v="17"/>
    <n v="2"/>
    <n v="12240"/>
    <n v="12104"/>
    <m/>
    <n v="136"/>
    <m/>
    <m/>
    <m/>
    <m/>
    <m/>
    <m/>
    <m/>
    <m/>
    <m/>
    <m/>
    <m/>
    <m/>
    <m/>
    <m/>
    <m/>
    <m/>
    <m/>
    <m/>
    <m/>
    <m/>
    <m/>
  </r>
  <r>
    <x v="18"/>
    <n v="2143012847"/>
    <x v="230"/>
    <x v="204"/>
    <s v=""/>
    <m/>
    <x v="56"/>
    <n v="8"/>
    <n v="2"/>
    <n v="4"/>
    <n v="38"/>
    <n v="6"/>
    <n v="7"/>
    <n v="38"/>
    <n v="6"/>
    <n v="7"/>
    <s v="小学"/>
    <n v="0"/>
    <n v="0"/>
    <n v="6"/>
    <n v="7"/>
    <m/>
    <n v="13400"/>
    <n v="3745"/>
    <n v="0"/>
    <m/>
    <n v="13400"/>
    <n v="36"/>
    <n v="23"/>
    <n v="8"/>
    <n v="16560"/>
    <n v="16560"/>
    <m/>
    <m/>
    <n v="2070"/>
    <n v="4"/>
    <n v="2"/>
    <n v="1"/>
    <n v="1440"/>
    <n v="1440"/>
    <m/>
    <m/>
    <n v="3"/>
    <n v="3"/>
    <n v="1"/>
    <n v="2160"/>
    <n v="2160"/>
    <m/>
    <m/>
    <n v="2"/>
    <n v="0"/>
    <n v="0"/>
    <n v="0"/>
    <n v="0"/>
    <m/>
    <m/>
    <n v="10"/>
    <n v="10"/>
    <n v="2"/>
    <n v="7200"/>
    <n v="7200"/>
    <m/>
    <m/>
    <n v="6"/>
    <n v="3"/>
    <n v="2"/>
    <n v="2160"/>
    <n v="2160"/>
    <m/>
    <m/>
    <n v="11"/>
    <n v="5"/>
    <n v="2"/>
    <n v="3600"/>
    <n v="3600"/>
    <m/>
    <m/>
    <m/>
    <m/>
    <m/>
    <m/>
    <m/>
    <m/>
    <m/>
    <m/>
    <m/>
    <m/>
    <m/>
    <m/>
    <m/>
    <m/>
    <m/>
    <m/>
    <m/>
    <m/>
    <m/>
    <m/>
    <m/>
  </r>
  <r>
    <x v="18"/>
    <n v="2143012850"/>
    <x v="231"/>
    <x v="205"/>
    <s v=""/>
    <m/>
    <x v="56"/>
    <n v="70"/>
    <n v="5"/>
    <n v="12"/>
    <n v="98"/>
    <n v="6"/>
    <n v="11"/>
    <n v="98"/>
    <n v="6"/>
    <n v="11"/>
    <s v="小学"/>
    <n v="0"/>
    <n v="0"/>
    <n v="6"/>
    <n v="11"/>
    <m/>
    <n v="14200"/>
    <n v="6748"/>
    <n v="12400"/>
    <m/>
    <n v="26600"/>
    <n v="94"/>
    <n v="74"/>
    <n v="10"/>
    <n v="53280"/>
    <n v="53280"/>
    <m/>
    <m/>
    <n v="5328"/>
    <n v="6"/>
    <n v="5"/>
    <n v="1"/>
    <n v="3600"/>
    <n v="3600"/>
    <m/>
    <m/>
    <n v="15"/>
    <n v="12"/>
    <n v="1"/>
    <n v="8640"/>
    <n v="8640"/>
    <m/>
    <m/>
    <n v="19"/>
    <n v="14"/>
    <n v="2"/>
    <n v="10080"/>
    <n v="10800"/>
    <m/>
    <m/>
    <n v="15"/>
    <n v="12"/>
    <n v="2"/>
    <n v="8640"/>
    <n v="8640"/>
    <m/>
    <m/>
    <n v="16"/>
    <n v="14"/>
    <n v="2"/>
    <n v="10080"/>
    <n v="10080"/>
    <m/>
    <m/>
    <n v="23"/>
    <n v="17"/>
    <n v="2"/>
    <n v="12240"/>
    <n v="12240"/>
    <m/>
    <m/>
    <m/>
    <m/>
    <m/>
    <m/>
    <m/>
    <m/>
    <m/>
    <m/>
    <m/>
    <m/>
    <m/>
    <m/>
    <m/>
    <m/>
    <m/>
    <m/>
    <m/>
    <m/>
    <m/>
    <m/>
    <m/>
  </r>
  <r>
    <x v="18"/>
    <n v="2143013048"/>
    <x v="232"/>
    <x v="206"/>
    <s v=""/>
    <m/>
    <x v="57"/>
    <n v="52"/>
    <n v="5"/>
    <n v="9"/>
    <n v="77"/>
    <n v="6"/>
    <n v="10"/>
    <n v="77"/>
    <n v="6"/>
    <n v="10"/>
    <s v="小学"/>
    <n v="0"/>
    <n v="0"/>
    <n v="6"/>
    <n v="10"/>
    <m/>
    <n v="14000"/>
    <n v="5885.6"/>
    <n v="11800"/>
    <m/>
    <n v="25800"/>
    <n v="78"/>
    <n v="64"/>
    <n v="10"/>
    <n v="45880"/>
    <n v="44856"/>
    <m/>
    <n v="1024"/>
    <n v="4485.6000000000004"/>
    <n v="11"/>
    <n v="8"/>
    <n v="1"/>
    <n v="5760"/>
    <n v="4147"/>
    <m/>
    <n v="128"/>
    <n v="9"/>
    <n v="9"/>
    <n v="1"/>
    <n v="6480"/>
    <n v="6645"/>
    <m/>
    <n v="144"/>
    <n v="5"/>
    <n v="3"/>
    <n v="1"/>
    <n v="2160"/>
    <n v="3248"/>
    <m/>
    <n v="48"/>
    <n v="12"/>
    <n v="9"/>
    <n v="2"/>
    <n v="6480"/>
    <n v="7485"/>
    <m/>
    <n v="144"/>
    <n v="20"/>
    <n v="17"/>
    <n v="2"/>
    <n v="12240"/>
    <n v="8515"/>
    <m/>
    <n v="272"/>
    <n v="21"/>
    <n v="18"/>
    <n v="2"/>
    <n v="12960"/>
    <n v="4507"/>
    <m/>
    <n v="288"/>
    <m/>
    <m/>
    <m/>
    <m/>
    <m/>
    <m/>
    <m/>
    <m/>
    <m/>
    <m/>
    <m/>
    <m/>
    <m/>
    <m/>
    <m/>
    <m/>
    <m/>
    <m/>
    <m/>
    <m/>
    <m/>
  </r>
  <r>
    <x v="18"/>
    <n v="2143013096"/>
    <x v="233"/>
    <x v="207"/>
    <s v=""/>
    <m/>
    <x v="57"/>
    <n v="42"/>
    <n v="5"/>
    <n v="10"/>
    <n v="56"/>
    <n v="6"/>
    <n v="9"/>
    <n v="56"/>
    <n v="6"/>
    <n v="9"/>
    <s v="小学"/>
    <n v="0"/>
    <n v="0"/>
    <n v="6"/>
    <n v="9"/>
    <m/>
    <n v="13800"/>
    <n v="4548"/>
    <n v="12000"/>
    <m/>
    <n v="25800"/>
    <n v="61"/>
    <n v="44"/>
    <n v="10"/>
    <n v="31680"/>
    <n v="31680"/>
    <m/>
    <m/>
    <n v="3168"/>
    <n v="10"/>
    <n v="5"/>
    <n v="1"/>
    <n v="3600"/>
    <n v="3600"/>
    <m/>
    <m/>
    <n v="11"/>
    <n v="10"/>
    <n v="1"/>
    <n v="7200"/>
    <n v="7200"/>
    <m/>
    <m/>
    <n v="10"/>
    <n v="7"/>
    <n v="2"/>
    <n v="5040"/>
    <n v="5040"/>
    <m/>
    <m/>
    <n v="10"/>
    <n v="9"/>
    <n v="2"/>
    <n v="6480"/>
    <n v="6480"/>
    <m/>
    <m/>
    <n v="9"/>
    <n v="5"/>
    <n v="2"/>
    <n v="3600"/>
    <n v="3600"/>
    <m/>
    <m/>
    <n v="11"/>
    <n v="8"/>
    <n v="2"/>
    <n v="5760"/>
    <n v="5760"/>
    <m/>
    <m/>
    <m/>
    <m/>
    <m/>
    <m/>
    <m/>
    <m/>
    <m/>
    <m/>
    <m/>
    <m/>
    <m/>
    <m/>
    <m/>
    <m/>
    <m/>
    <m/>
    <m/>
    <m/>
    <m/>
    <m/>
    <m/>
  </r>
  <r>
    <x v="18"/>
    <n v="3143011121"/>
    <x v="234"/>
    <x v="208"/>
    <s v=""/>
    <m/>
    <x v="58"/>
    <n v="692"/>
    <n v="15"/>
    <n v="45"/>
    <n v="689"/>
    <n v="15"/>
    <n v="57"/>
    <n v="689"/>
    <n v="0"/>
    <n v="0"/>
    <s v="初级中学"/>
    <n v="15"/>
    <n v="57"/>
    <n v="15"/>
    <n v="57"/>
    <m/>
    <n v="0"/>
    <n v="8693.0576923076915"/>
    <n v="0"/>
    <m/>
    <n v="0"/>
    <n v="690"/>
    <n v="647"/>
    <n v="52"/>
    <n v="487047"/>
    <n v="452039"/>
    <n v="16778"/>
    <n v="18160"/>
    <n v="8693.0576923076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4"/>
    <n v="227"/>
    <n v="15"/>
    <n v="163440"/>
    <n v="136200"/>
    <n v="0"/>
    <n v="9080"/>
    <n v="233"/>
    <n v="209"/>
    <n v="19"/>
    <n v="150480"/>
    <n v="125400"/>
    <n v="0"/>
    <n v="9080"/>
    <n v="223"/>
    <n v="211"/>
    <n v="18"/>
    <n v="173127"/>
    <n v="190439"/>
    <n v="16778"/>
    <n v="0"/>
  </r>
  <r>
    <x v="18"/>
    <n v="3143011122"/>
    <x v="235"/>
    <x v="209"/>
    <s v=""/>
    <m/>
    <x v="58"/>
    <n v="267"/>
    <n v="6"/>
    <n v="26"/>
    <n v="361"/>
    <n v="8"/>
    <n v="28"/>
    <n v="361"/>
    <n v="0"/>
    <n v="0"/>
    <s v="初级中学"/>
    <n v="8"/>
    <n v="28"/>
    <n v="8"/>
    <n v="28"/>
    <m/>
    <n v="0"/>
    <n v="6726.3448275862065"/>
    <n v="0"/>
    <m/>
    <n v="0"/>
    <n v="358"/>
    <n v="264"/>
    <n v="29"/>
    <n v="200416"/>
    <n v="195064"/>
    <m/>
    <n v="5352"/>
    <n v="6726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5"/>
    <n v="70"/>
    <n v="7"/>
    <n v="50400"/>
    <n v="47600"/>
    <n v="0"/>
    <n v="2800"/>
    <n v="95"/>
    <n v="53"/>
    <n v="6"/>
    <n v="38096"/>
    <n v="35976"/>
    <n v="0"/>
    <n v="2120"/>
    <n v="168"/>
    <n v="141"/>
    <n v="16"/>
    <n v="111920"/>
    <n v="111488"/>
    <n v="0"/>
    <n v="432"/>
  </r>
  <r>
    <x v="18"/>
    <n v="3143011123"/>
    <x v="236"/>
    <x v="210"/>
    <s v=""/>
    <m/>
    <x v="58"/>
    <n v="197"/>
    <n v="5"/>
    <n v="19"/>
    <n v="268"/>
    <n v="6"/>
    <n v="19"/>
    <n v="268"/>
    <n v="0"/>
    <n v="0"/>
    <s v="初级中学"/>
    <n v="6"/>
    <n v="19"/>
    <n v="6"/>
    <n v="19"/>
    <m/>
    <n v="0"/>
    <n v="7355.7894736842109"/>
    <n v="6900"/>
    <m/>
    <n v="6900"/>
    <n v="220"/>
    <n v="202"/>
    <n v="19"/>
    <n v="142560"/>
    <n v="139760"/>
    <m/>
    <n v="2800"/>
    <n v="7355.7894736842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0"/>
    <n v="70"/>
    <n v="6"/>
    <n v="50400"/>
    <n v="50400"/>
    <n v="0"/>
    <n v="0"/>
    <n v="62"/>
    <n v="58"/>
    <n v="6"/>
    <n v="41760"/>
    <n v="41760"/>
    <n v="0"/>
    <n v="0"/>
    <n v="88"/>
    <n v="70"/>
    <n v="7"/>
    <n v="50400"/>
    <n v="47600"/>
    <n v="0"/>
    <n v="2800"/>
  </r>
  <r>
    <x v="19"/>
    <n v="2143008923"/>
    <x v="237"/>
    <x v="211"/>
    <m/>
    <s v="合并到报公铺小学 "/>
    <x v="59"/>
    <n v="18"/>
    <n v="3"/>
    <n v="0"/>
    <n v="18"/>
    <n v="3"/>
    <n v="3"/>
    <n v="18"/>
    <n v="3"/>
    <n v="3"/>
    <s v="小学教学点"/>
    <n v="0"/>
    <n v="0"/>
    <n v="3"/>
    <n v="3"/>
    <m/>
    <n v="6600"/>
    <n v="2200"/>
    <n v="6000"/>
    <m/>
    <n v="126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9"/>
    <n v="2143012710"/>
    <x v="238"/>
    <x v="212"/>
    <s v=""/>
    <m/>
    <x v="59"/>
    <n v="628"/>
    <n v="17"/>
    <n v="54"/>
    <n v="711"/>
    <n v="21"/>
    <n v="42"/>
    <n v="711"/>
    <n v="21"/>
    <n v="42"/>
    <s v="小学"/>
    <n v="0"/>
    <n v="0"/>
    <n v="21"/>
    <n v="42"/>
    <m/>
    <n v="0"/>
    <n v="10973.714285714286"/>
    <n v="0"/>
    <m/>
    <n v="0"/>
    <n v="716"/>
    <n v="664"/>
    <n v="42"/>
    <n v="477840"/>
    <n v="460896"/>
    <n v="0"/>
    <n v="16944"/>
    <n v="10973.714285714286"/>
    <n v="106"/>
    <n v="99"/>
    <n v="7"/>
    <n v="71280"/>
    <n v="69592"/>
    <n v="0"/>
    <n v="2688"/>
    <n v="97"/>
    <n v="91"/>
    <n v="5"/>
    <n v="65520"/>
    <n v="63336"/>
    <n v="0"/>
    <n v="2184"/>
    <n v="122"/>
    <n v="110"/>
    <n v="7"/>
    <n v="79200"/>
    <n v="75864"/>
    <n v="0"/>
    <n v="3336"/>
    <n v="139"/>
    <n v="132"/>
    <n v="8"/>
    <n v="95040"/>
    <n v="91872"/>
    <n v="0"/>
    <n v="3168"/>
    <n v="118"/>
    <n v="109"/>
    <n v="7"/>
    <n v="78240"/>
    <n v="75624"/>
    <n v="0"/>
    <n v="2616"/>
    <n v="134"/>
    <n v="123"/>
    <n v="8"/>
    <n v="88560"/>
    <n v="85608"/>
    <n v="0"/>
    <n v="2952"/>
    <m/>
    <m/>
    <m/>
    <m/>
    <m/>
    <m/>
    <m/>
    <m/>
    <m/>
    <m/>
    <m/>
    <m/>
    <m/>
    <m/>
    <m/>
    <m/>
    <m/>
    <m/>
    <m/>
    <m/>
    <m/>
  </r>
  <r>
    <x v="19"/>
    <n v="2143012713"/>
    <x v="239"/>
    <x v="213"/>
    <s v="含长冲6600元"/>
    <m/>
    <x v="59"/>
    <n v="308"/>
    <n v="12"/>
    <n v="30"/>
    <n v="372"/>
    <n v="12"/>
    <n v="25"/>
    <n v="372"/>
    <n v="12"/>
    <n v="25"/>
    <s v="小学"/>
    <n v="0"/>
    <n v="0"/>
    <n v="12"/>
    <n v="25"/>
    <m/>
    <n v="0"/>
    <n v="10595.198888888888"/>
    <n v="0"/>
    <m/>
    <n v="0"/>
    <n v="379"/>
    <n v="336"/>
    <n v="18"/>
    <n v="241920"/>
    <n v="190713.58"/>
    <n v="35078.42"/>
    <n v="16128"/>
    <n v="10595.198888888888"/>
    <n v="48"/>
    <n v="35"/>
    <n v="2"/>
    <n v="25200"/>
    <n v="19866"/>
    <n v="3654"/>
    <n v="1680"/>
    <n v="48"/>
    <n v="35"/>
    <n v="2"/>
    <n v="25200"/>
    <n v="19866"/>
    <n v="3654"/>
    <n v="1680"/>
    <n v="47"/>
    <n v="43"/>
    <n v="2"/>
    <n v="30960"/>
    <n v="24406.799999999999"/>
    <n v="4489.2"/>
    <n v="2064"/>
    <n v="71"/>
    <n v="63"/>
    <n v="4"/>
    <n v="45360"/>
    <n v="35758.800000000003"/>
    <n v="6577.2"/>
    <n v="3024"/>
    <n v="74"/>
    <n v="70"/>
    <n v="4"/>
    <n v="50400"/>
    <n v="39732"/>
    <n v="7308"/>
    <n v="3360"/>
    <n v="91"/>
    <n v="90"/>
    <n v="4"/>
    <n v="64800"/>
    <n v="51084"/>
    <n v="9396"/>
    <n v="4320"/>
    <m/>
    <m/>
    <m/>
    <m/>
    <m/>
    <m/>
    <m/>
    <m/>
    <m/>
    <m/>
    <m/>
    <m/>
    <m/>
    <m/>
    <m/>
    <m/>
    <m/>
    <m/>
    <m/>
    <m/>
    <m/>
  </r>
  <r>
    <x v="19"/>
    <n v="2143012717"/>
    <x v="240"/>
    <x v="213"/>
    <m/>
    <s v="合并到官桥小学"/>
    <x v="59"/>
    <n v="10"/>
    <n v="2"/>
    <n v="5"/>
    <n v="16"/>
    <n v="3"/>
    <n v="3"/>
    <n v="16"/>
    <n v="3"/>
    <n v="3"/>
    <s v="小学教学点"/>
    <n v="0"/>
    <n v="0"/>
    <n v="3"/>
    <n v="3"/>
    <m/>
    <n v="6600"/>
    <n v="2200"/>
    <n v="0"/>
    <m/>
    <n v="66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9"/>
    <n v="2143012719"/>
    <x v="241"/>
    <x v="214"/>
    <s v=""/>
    <m/>
    <x v="59"/>
    <n v="85"/>
    <n v="6"/>
    <n v="12"/>
    <n v="98"/>
    <n v="6"/>
    <n v="9"/>
    <n v="98"/>
    <n v="6"/>
    <n v="9"/>
    <s v="小学"/>
    <n v="0"/>
    <n v="0"/>
    <n v="6"/>
    <n v="9"/>
    <m/>
    <n v="13800"/>
    <n v="5046.4615384615381"/>
    <n v="14400"/>
    <m/>
    <n v="28200"/>
    <n v="95"/>
    <n v="90"/>
    <n v="13"/>
    <n v="64800"/>
    <n v="51804"/>
    <n v="8676"/>
    <n v="4320"/>
    <n v="3984.9230769230771"/>
    <n v="18"/>
    <n v="18"/>
    <n v="2"/>
    <n v="12960"/>
    <n v="10640.8"/>
    <n v="1455.2"/>
    <n v="864"/>
    <n v="18"/>
    <n v="15"/>
    <n v="2"/>
    <n v="10800"/>
    <n v="8884"/>
    <n v="1196"/>
    <n v="720"/>
    <n v="16"/>
    <n v="13"/>
    <n v="2"/>
    <n v="9360"/>
    <n v="7212.8"/>
    <n v="1523.2"/>
    <n v="624"/>
    <n v="20"/>
    <n v="20"/>
    <n v="2"/>
    <n v="14400"/>
    <n v="11312"/>
    <n v="2128"/>
    <n v="960"/>
    <n v="8"/>
    <n v="8"/>
    <n v="3"/>
    <n v="5760"/>
    <n v="4284.8"/>
    <n v="1091.2"/>
    <n v="384"/>
    <n v="16"/>
    <n v="16"/>
    <n v="2"/>
    <n v="11520"/>
    <n v="9469.6"/>
    <n v="1282.4000000000001"/>
    <n v="768"/>
    <m/>
    <m/>
    <m/>
    <m/>
    <m/>
    <m/>
    <m/>
    <m/>
    <m/>
    <m/>
    <m/>
    <m/>
    <m/>
    <m/>
    <m/>
    <m/>
    <m/>
    <m/>
    <m/>
    <m/>
    <m/>
  </r>
  <r>
    <x v="19"/>
    <n v="2143012722"/>
    <x v="242"/>
    <x v="211"/>
    <s v="含留里12600元"/>
    <m/>
    <x v="59"/>
    <n v="89"/>
    <n v="6"/>
    <n v="14"/>
    <n v="93"/>
    <n v="6"/>
    <n v="6"/>
    <n v="93"/>
    <n v="6"/>
    <n v="6"/>
    <s v="小学"/>
    <n v="0"/>
    <n v="0"/>
    <n v="6"/>
    <n v="6"/>
    <m/>
    <n v="13200"/>
    <n v="2084.4307692307693"/>
    <n v="14800"/>
    <m/>
    <n v="28000"/>
    <n v="110"/>
    <n v="101"/>
    <n v="13"/>
    <n v="72720"/>
    <n v="13897.6"/>
    <n v="0"/>
    <n v="3232"/>
    <n v="1069.0461538461539"/>
    <n v="10"/>
    <n v="10"/>
    <n v="2"/>
    <n v="7200"/>
    <n v="816"/>
    <n v="0"/>
    <n v="320"/>
    <n v="15"/>
    <n v="15"/>
    <n v="1"/>
    <n v="10800"/>
    <n v="816"/>
    <n v="0"/>
    <n v="480"/>
    <n v="27"/>
    <n v="22"/>
    <n v="1"/>
    <n v="15840"/>
    <n v="816"/>
    <n v="0"/>
    <n v="704"/>
    <n v="22"/>
    <n v="19"/>
    <n v="1"/>
    <n v="13680"/>
    <n v="816"/>
    <n v="0"/>
    <n v="608"/>
    <n v="23"/>
    <n v="22"/>
    <n v="1"/>
    <n v="15840"/>
    <n v="816"/>
    <n v="0"/>
    <n v="704"/>
    <n v="13"/>
    <n v="13"/>
    <n v="2"/>
    <n v="9360"/>
    <n v="816"/>
    <n v="0"/>
    <n v="416"/>
    <m/>
    <m/>
    <m/>
    <m/>
    <m/>
    <m/>
    <m/>
    <m/>
    <m/>
    <m/>
    <m/>
    <m/>
    <m/>
    <m/>
    <m/>
    <m/>
    <m/>
    <m/>
    <m/>
    <m/>
    <m/>
  </r>
  <r>
    <x v="19"/>
    <n v="2143013443"/>
    <x v="243"/>
    <x v="215"/>
    <s v=""/>
    <s v="合并到魏家桥中心小学"/>
    <x v="59"/>
    <n v="19"/>
    <n v="3"/>
    <n v="5"/>
    <n v="21"/>
    <n v="5"/>
    <n v="4"/>
    <n v="21"/>
    <n v="5"/>
    <n v="4"/>
    <s v="小学教学点"/>
    <n v="0"/>
    <n v="0"/>
    <n v="5"/>
    <n v="4"/>
    <m/>
    <n v="10800"/>
    <n v="3076"/>
    <n v="7000"/>
    <m/>
    <n v="17800"/>
    <n v="14"/>
    <n v="11"/>
    <n v="6"/>
    <n v="7920"/>
    <n v="7656"/>
    <n v="0"/>
    <n v="264"/>
    <n v="1276"/>
    <n v="2"/>
    <n v="2"/>
    <n v="2"/>
    <n v="1440"/>
    <n v="1392"/>
    <n v="0"/>
    <n v="48"/>
    <n v="6"/>
    <n v="5"/>
    <n v="2"/>
    <n v="3600"/>
    <n v="3480"/>
    <n v="0"/>
    <n v="120"/>
    <n v="0"/>
    <n v="0"/>
    <m/>
    <m/>
    <m/>
    <m/>
    <m/>
    <n v="6"/>
    <n v="4"/>
    <n v="2"/>
    <n v="2880"/>
    <n v="2784"/>
    <n v="0"/>
    <n v="96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9"/>
    <n v="3143011098"/>
    <x v="244"/>
    <x v="216"/>
    <s v=""/>
    <m/>
    <x v="60"/>
    <n v="336"/>
    <n v="8"/>
    <n v="32"/>
    <n v="388"/>
    <n v="9"/>
    <n v="34"/>
    <n v="388"/>
    <n v="0"/>
    <n v="0"/>
    <s v="初级中学"/>
    <n v="9"/>
    <n v="34"/>
    <n v="9"/>
    <n v="34"/>
    <m/>
    <n v="0"/>
    <n v="6379.8"/>
    <n v="0"/>
    <m/>
    <n v="0"/>
    <n v="378"/>
    <n v="353"/>
    <n v="35"/>
    <n v="254160"/>
    <n v="223293"/>
    <n v="9043.5"/>
    <n v="21824"/>
    <n v="6379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1"/>
    <n v="125"/>
    <n v="35"/>
    <n v="90000"/>
    <n v="84000"/>
    <m/>
    <n v="6000"/>
    <n v="112"/>
    <n v="106"/>
    <n v="35"/>
    <n v="76320"/>
    <n v="71232"/>
    <m/>
    <n v="5088"/>
    <n v="135"/>
    <n v="122"/>
    <n v="35"/>
    <n v="87840"/>
    <n v="68060.5"/>
    <n v="9043.5"/>
    <n v="10736"/>
  </r>
  <r>
    <x v="19"/>
    <n v="3143019620"/>
    <x v="245"/>
    <x v="217"/>
    <s v=""/>
    <m/>
    <x v="60"/>
    <n v="414"/>
    <n v="9"/>
    <n v="44"/>
    <n v="488"/>
    <n v="10"/>
    <n v="42"/>
    <n v="488"/>
    <n v="0"/>
    <n v="0"/>
    <s v="初级中学"/>
    <n v="10"/>
    <n v="42"/>
    <n v="10"/>
    <n v="42"/>
    <m/>
    <n v="0"/>
    <n v="7679.405405405405"/>
    <n v="0"/>
    <m/>
    <n v="0"/>
    <n v="479"/>
    <n v="453.5"/>
    <n v="37"/>
    <n v="326520"/>
    <n v="284138"/>
    <n v="12254"/>
    <n v="30128"/>
    <n v="7679.405405405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2"/>
    <n v="135.5"/>
    <n v="11"/>
    <n v="96840"/>
    <n v="86020"/>
    <n v="3204"/>
    <n v="7616"/>
    <n v="146"/>
    <n v="139"/>
    <n v="12"/>
    <n v="99360"/>
    <n v="88798"/>
    <n v="4330"/>
    <n v="8392"/>
    <n v="191"/>
    <n v="179"/>
    <n v="14"/>
    <n v="128160"/>
    <n v="109320"/>
    <n v="4720"/>
    <n v="14120"/>
  </r>
  <r>
    <x v="20"/>
    <n v="2143014331"/>
    <x v="246"/>
    <x v="218"/>
    <s v=""/>
    <m/>
    <x v="61"/>
    <n v="23"/>
    <n v="4"/>
    <n v="9"/>
    <n v="34"/>
    <n v="4"/>
    <n v="5"/>
    <n v="34"/>
    <n v="4"/>
    <n v="5"/>
    <s v="小学"/>
    <n v="0"/>
    <n v="0"/>
    <n v="4"/>
    <n v="5"/>
    <m/>
    <n v="9000"/>
    <n v="4860"/>
    <n v="9800"/>
    <m/>
    <n v="18800"/>
    <n v="31"/>
    <n v="28"/>
    <n v="6"/>
    <n v="20160"/>
    <n v="20160"/>
    <n v="0"/>
    <n v="0"/>
    <n v="3360"/>
    <n v="4"/>
    <n v="3"/>
    <n v="1"/>
    <n v="2160"/>
    <n v="2160"/>
    <n v="0"/>
    <n v="0"/>
    <n v="7"/>
    <n v="5"/>
    <n v="1"/>
    <n v="3600"/>
    <n v="3600"/>
    <n v="0"/>
    <n v="0"/>
    <n v="0"/>
    <n v="0"/>
    <n v="0"/>
    <n v="0"/>
    <n v="0"/>
    <n v="0"/>
    <n v="0"/>
    <n v="11"/>
    <n v="11"/>
    <n v="2"/>
    <n v="7920"/>
    <n v="7920"/>
    <n v="0"/>
    <n v="0"/>
    <n v="0"/>
    <n v="0"/>
    <m/>
    <n v="0"/>
    <n v="0"/>
    <n v="0"/>
    <n v="0"/>
    <n v="9"/>
    <n v="9"/>
    <n v="2"/>
    <n v="6480"/>
    <n v="6480"/>
    <n v="0"/>
    <n v="0"/>
    <m/>
    <m/>
    <m/>
    <m/>
    <m/>
    <m/>
    <m/>
    <m/>
    <m/>
    <m/>
    <m/>
    <m/>
    <m/>
    <m/>
    <m/>
    <m/>
    <m/>
    <m/>
    <m/>
    <m/>
    <m/>
  </r>
  <r>
    <x v="20"/>
    <n v="2143014336"/>
    <x v="247"/>
    <x v="219"/>
    <s v=""/>
    <m/>
    <x v="61"/>
    <n v="21"/>
    <n v="3"/>
    <n v="5"/>
    <n v="27"/>
    <n v="3"/>
    <n v="2"/>
    <n v="27"/>
    <n v="3"/>
    <n v="2"/>
    <s v="小学教学点"/>
    <n v="0"/>
    <n v="0"/>
    <n v="3"/>
    <n v="2"/>
    <m/>
    <n v="6400"/>
    <n v="6213.333333333333"/>
    <n v="7000"/>
    <m/>
    <n v="13400"/>
    <n v="27"/>
    <n v="17"/>
    <n v="3"/>
    <n v="12240"/>
    <n v="12240"/>
    <m/>
    <m/>
    <n v="4080"/>
    <m/>
    <m/>
    <m/>
    <m/>
    <m/>
    <m/>
    <m/>
    <n v="10"/>
    <n v="7"/>
    <n v="1"/>
    <n v="5040"/>
    <n v="5040"/>
    <m/>
    <m/>
    <m/>
    <m/>
    <m/>
    <m/>
    <m/>
    <m/>
    <m/>
    <n v="7"/>
    <n v="3"/>
    <n v="1"/>
    <n v="2160"/>
    <m/>
    <m/>
    <m/>
    <m/>
    <m/>
    <m/>
    <m/>
    <m/>
    <m/>
    <m/>
    <n v="10"/>
    <n v="7"/>
    <n v="1"/>
    <n v="5040"/>
    <n v="5040"/>
    <m/>
    <m/>
    <m/>
    <m/>
    <m/>
    <m/>
    <m/>
    <m/>
    <m/>
    <m/>
    <m/>
    <m/>
    <m/>
    <m/>
    <m/>
    <m/>
    <m/>
    <m/>
    <m/>
    <m/>
    <m/>
    <m/>
    <m/>
  </r>
  <r>
    <x v="20"/>
    <n v="2143014338"/>
    <x v="248"/>
    <x v="220"/>
    <s v=""/>
    <m/>
    <x v="62"/>
    <n v="61"/>
    <n v="6"/>
    <n v="12"/>
    <n v="94"/>
    <n v="6"/>
    <n v="7"/>
    <n v="94"/>
    <n v="6"/>
    <n v="7"/>
    <s v="小学"/>
    <n v="0"/>
    <n v="0"/>
    <n v="6"/>
    <n v="7"/>
    <m/>
    <n v="13400"/>
    <n v="7363"/>
    <n v="14400"/>
    <m/>
    <n v="27800"/>
    <n v="94"/>
    <n v="79"/>
    <n v="8"/>
    <n v="56880"/>
    <n v="45504"/>
    <n v="11376"/>
    <n v="0"/>
    <n v="5688"/>
    <n v="6"/>
    <n v="5"/>
    <n v="1"/>
    <n v="3600"/>
    <n v="2880"/>
    <n v="720"/>
    <n v="0"/>
    <n v="6"/>
    <n v="3"/>
    <n v="1"/>
    <n v="2160"/>
    <n v="1728"/>
    <n v="432"/>
    <n v="0"/>
    <n v="8"/>
    <n v="6"/>
    <n v="1"/>
    <n v="5760"/>
    <n v="4608"/>
    <n v="1152"/>
    <n v="0"/>
    <n v="18"/>
    <n v="15"/>
    <n v="1"/>
    <n v="10800"/>
    <n v="8640"/>
    <n v="2160"/>
    <n v="0"/>
    <n v="24"/>
    <n v="18"/>
    <n v="2"/>
    <n v="12960"/>
    <n v="10368"/>
    <n v="2592"/>
    <n v="0"/>
    <n v="32"/>
    <n v="30"/>
    <n v="2"/>
    <n v="21600"/>
    <n v="17280"/>
    <n v="4320"/>
    <n v="0"/>
    <m/>
    <m/>
    <m/>
    <m/>
    <m/>
    <m/>
    <m/>
    <m/>
    <m/>
    <m/>
    <m/>
    <m/>
    <m/>
    <m/>
    <m/>
    <m/>
    <m/>
    <m/>
    <m/>
    <m/>
    <m/>
  </r>
  <r>
    <x v="20"/>
    <n v="2143014339"/>
    <x v="249"/>
    <x v="221"/>
    <m/>
    <s v="合并到仙槎桥中心小学"/>
    <x v="62"/>
    <n v="0"/>
    <n v="0"/>
    <n v="1"/>
    <n v="24"/>
    <n v="3"/>
    <n v="3"/>
    <n v="24"/>
    <n v="3"/>
    <n v="3"/>
    <s v="小学教学点"/>
    <n v="0"/>
    <n v="0"/>
    <n v="3"/>
    <n v="3"/>
    <m/>
    <n v="6600"/>
    <n v="2200"/>
    <n v="0"/>
    <m/>
    <n v="66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0"/>
    <n v="2143014344"/>
    <x v="250"/>
    <x v="222"/>
    <s v=""/>
    <m/>
    <x v="62"/>
    <n v="39"/>
    <n v="5"/>
    <n v="8"/>
    <n v="57"/>
    <n v="6"/>
    <n v="6"/>
    <n v="57"/>
    <n v="6"/>
    <n v="6"/>
    <s v="小学"/>
    <n v="0"/>
    <n v="0"/>
    <n v="6"/>
    <n v="6"/>
    <m/>
    <n v="13200"/>
    <n v="7131.4285714285716"/>
    <n v="11600"/>
    <m/>
    <n v="24800"/>
    <n v="56"/>
    <n v="51"/>
    <n v="7"/>
    <n v="36720"/>
    <n v="36720"/>
    <m/>
    <m/>
    <n v="5245.7142857142853"/>
    <n v="2"/>
    <n v="1"/>
    <n v="1"/>
    <n v="720"/>
    <n v="720"/>
    <m/>
    <m/>
    <n v="6"/>
    <n v="4"/>
    <n v="1"/>
    <n v="2880"/>
    <n v="2880"/>
    <m/>
    <m/>
    <n v="7"/>
    <n v="7"/>
    <n v="1"/>
    <n v="5040"/>
    <n v="5040"/>
    <m/>
    <m/>
    <n v="11"/>
    <n v="11"/>
    <n v="1"/>
    <n v="7920"/>
    <n v="7920"/>
    <m/>
    <m/>
    <n v="12"/>
    <n v="11"/>
    <n v="1"/>
    <n v="7920"/>
    <n v="7920"/>
    <m/>
    <m/>
    <n v="18"/>
    <n v="17"/>
    <n v="2"/>
    <n v="12240"/>
    <n v="12240"/>
    <m/>
    <m/>
    <m/>
    <m/>
    <m/>
    <m/>
    <m/>
    <m/>
    <m/>
    <m/>
    <m/>
    <m/>
    <m/>
    <m/>
    <m/>
    <m/>
    <m/>
    <m/>
    <m/>
    <m/>
    <m/>
    <m/>
    <m/>
  </r>
  <r>
    <x v="20"/>
    <n v="2143014347"/>
    <x v="251"/>
    <x v="221"/>
    <s v="含骑龙6600元"/>
    <m/>
    <x v="62"/>
    <n v="694"/>
    <n v="17"/>
    <n v="51"/>
    <n v="799"/>
    <n v="19"/>
    <n v="51"/>
    <n v="799"/>
    <n v="19"/>
    <n v="51"/>
    <s v="小学"/>
    <n v="0"/>
    <n v="0"/>
    <n v="19"/>
    <n v="51"/>
    <m/>
    <n v="0"/>
    <n v="10167.979166666666"/>
    <n v="0"/>
    <m/>
    <n v="0"/>
    <n v="807"/>
    <n v="737"/>
    <n v="48"/>
    <n v="529920"/>
    <n v="488063"/>
    <n v="10697"/>
    <n v="31160"/>
    <n v="10167.979166666666"/>
    <n v="109"/>
    <n v="97"/>
    <n v="7"/>
    <n v="69840"/>
    <n v="64250.3"/>
    <n v="1709.7"/>
    <n v="3880"/>
    <n v="106"/>
    <n v="104"/>
    <n v="8"/>
    <n v="74880"/>
    <n v="69188.600000000006"/>
    <n v="1531.4"/>
    <n v="4160"/>
    <n v="124"/>
    <n v="115"/>
    <n v="8"/>
    <n v="82800"/>
    <n v="76162.5"/>
    <n v="2037.5"/>
    <n v="4600"/>
    <n v="161"/>
    <n v="148"/>
    <n v="10"/>
    <n v="106560"/>
    <n v="98089"/>
    <n v="2031"/>
    <n v="6440"/>
    <n v="146"/>
    <n v="132"/>
    <n v="8"/>
    <n v="95040"/>
    <n v="88359.9"/>
    <n v="1360.1"/>
    <n v="5320"/>
    <n v="161"/>
    <n v="140"/>
    <n v="8"/>
    <n v="100800"/>
    <n v="92012.7"/>
    <s v="-"/>
    <n v="6760"/>
    <m/>
    <m/>
    <m/>
    <m/>
    <m/>
    <m/>
    <m/>
    <m/>
    <m/>
    <m/>
    <m/>
    <m/>
    <m/>
    <m/>
    <m/>
    <m/>
    <m/>
    <m/>
    <m/>
    <m/>
    <m/>
  </r>
  <r>
    <x v="20"/>
    <n v="2143020056"/>
    <x v="252"/>
    <x v="223"/>
    <s v=""/>
    <m/>
    <x v="61"/>
    <n v="1468"/>
    <n v="30"/>
    <n v="70"/>
    <n v="1422"/>
    <n v="29"/>
    <n v="60"/>
    <n v="1422"/>
    <n v="29"/>
    <n v="60"/>
    <s v="小学"/>
    <n v="0"/>
    <n v="0"/>
    <n v="29"/>
    <n v="60"/>
    <m/>
    <n v="0"/>
    <n v="11823.91884057971"/>
    <n v="0"/>
    <m/>
    <n v="0"/>
    <n v="1442"/>
    <n v="1328"/>
    <n v="69"/>
    <n v="956160"/>
    <n v="815850.4"/>
    <n v="119061.6"/>
    <n v="21248"/>
    <n v="11823.91884057971"/>
    <n v="241"/>
    <n v="234"/>
    <n v="11"/>
    <n v="168480"/>
    <n v="143815.4"/>
    <n v="20920"/>
    <n v="3744"/>
    <n v="281"/>
    <n v="259"/>
    <n v="12"/>
    <n v="186480"/>
    <n v="159181.4"/>
    <n v="23154.6"/>
    <n v="4144"/>
    <n v="248"/>
    <n v="228"/>
    <n v="10"/>
    <n v="164160"/>
    <n v="140128.79999999999"/>
    <n v="20383.2"/>
    <n v="3648"/>
    <n v="249"/>
    <n v="219"/>
    <n v="10"/>
    <n v="157680"/>
    <n v="134597.4"/>
    <n v="19578.599999999999"/>
    <n v="3504"/>
    <n v="211"/>
    <n v="184"/>
    <n v="9"/>
    <n v="132480"/>
    <n v="112749"/>
    <n v="16787"/>
    <n v="2944"/>
    <n v="212"/>
    <n v="204"/>
    <n v="10"/>
    <n v="146880"/>
    <n v="125378.4"/>
    <n v="18237.599999999999"/>
    <n v="3264"/>
    <m/>
    <m/>
    <m/>
    <m/>
    <m/>
    <m/>
    <m/>
    <m/>
    <m/>
    <m/>
    <m/>
    <m/>
    <m/>
    <m/>
    <m/>
    <m/>
    <m/>
    <m/>
    <m/>
    <m/>
    <m/>
  </r>
  <r>
    <x v="20"/>
    <n v="3143014060"/>
    <x v="253"/>
    <x v="224"/>
    <s v=""/>
    <m/>
    <x v="63"/>
    <n v="517"/>
    <n v="13"/>
    <n v="45"/>
    <n v="592"/>
    <n v="14"/>
    <n v="86"/>
    <n v="592"/>
    <n v="8"/>
    <n v="43"/>
    <s v="九年一贯制学校"/>
    <n v="6"/>
    <n v="43"/>
    <n v="14"/>
    <n v="86"/>
    <m/>
    <n v="0"/>
    <n v="6797"/>
    <n v="0"/>
    <m/>
    <n v="0"/>
    <n v="577"/>
    <n v="424"/>
    <n v="43"/>
    <n v="305280"/>
    <n v="292271"/>
    <n v="4561"/>
    <n v="8248"/>
    <n v="6797"/>
    <n v="38"/>
    <n v="33"/>
    <n v="2"/>
    <n v="23760"/>
    <n v="22748"/>
    <n v="350"/>
    <n v="528"/>
    <n v="38"/>
    <n v="30"/>
    <n v="2"/>
    <n v="21600"/>
    <n v="20680"/>
    <n v="350"/>
    <n v="480"/>
    <n v="48"/>
    <n v="39"/>
    <n v="2"/>
    <n v="28080"/>
    <n v="26883"/>
    <n v="350"/>
    <n v="624"/>
    <n v="51"/>
    <n v="36"/>
    <n v="2"/>
    <n v="25920"/>
    <n v="24815"/>
    <n v="350"/>
    <n v="576"/>
    <n v="67"/>
    <n v="65"/>
    <n v="5"/>
    <n v="46800"/>
    <n v="44806"/>
    <n v="700"/>
    <n v="1040"/>
    <n v="54"/>
    <n v="46"/>
    <n v="3"/>
    <n v="33120"/>
    <n v="31709"/>
    <n v="350"/>
    <n v="736"/>
    <n v="75"/>
    <n v="50"/>
    <n v="9"/>
    <n v="36000"/>
    <n v="34465"/>
    <n v="700"/>
    <n v="800"/>
    <n v="108"/>
    <n v="64"/>
    <n v="9"/>
    <n v="46080"/>
    <n v="44116"/>
    <n v="700"/>
    <n v="1024"/>
    <n v="98"/>
    <n v="61"/>
    <n v="9"/>
    <n v="43920"/>
    <n v="42049"/>
    <n v="711"/>
    <n v="2440"/>
  </r>
  <r>
    <x v="20"/>
    <n v="3143014063"/>
    <x v="254"/>
    <x v="225"/>
    <s v=""/>
    <m/>
    <x v="63"/>
    <n v="1557"/>
    <n v="30"/>
    <n v="117"/>
    <n v="1683"/>
    <n v="32"/>
    <n v="114"/>
    <n v="1683"/>
    <n v="0"/>
    <n v="0"/>
    <s v="初级中学"/>
    <n v="32"/>
    <n v="114"/>
    <n v="32"/>
    <n v="114"/>
    <m/>
    <n v="0"/>
    <n v="9690.4464285714294"/>
    <n v="0"/>
    <m/>
    <n v="0"/>
    <n v="1670"/>
    <n v="1537"/>
    <n v="112"/>
    <n v="1106640"/>
    <n v="1085330"/>
    <n v="21310"/>
    <m/>
    <n v="9690.4464285714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3"/>
    <n v="498"/>
    <n v="34"/>
    <n v="358560"/>
    <n v="347570"/>
    <n v="10990"/>
    <m/>
    <n v="583"/>
    <n v="534"/>
    <n v="38"/>
    <n v="384480"/>
    <n v="375410"/>
    <n v="9070"/>
    <m/>
    <n v="584"/>
    <n v="505"/>
    <n v="40"/>
    <n v="363600"/>
    <n v="362350"/>
    <n v="1250"/>
    <m/>
  </r>
  <r>
    <x v="21"/>
    <n v="2143012917"/>
    <x v="255"/>
    <x v="226"/>
    <s v=""/>
    <m/>
    <x v="64"/>
    <n v="243"/>
    <n v="6"/>
    <n v="15"/>
    <n v="237"/>
    <n v="6"/>
    <n v="15"/>
    <n v="237"/>
    <n v="6"/>
    <n v="15"/>
    <s v="小学"/>
    <n v="0"/>
    <n v="0"/>
    <n v="6"/>
    <n v="15"/>
    <m/>
    <n v="0"/>
    <n v="8305.6"/>
    <n v="0"/>
    <m/>
    <n v="0"/>
    <n v="241"/>
    <n v="179"/>
    <n v="15"/>
    <n v="128880"/>
    <n v="124584"/>
    <m/>
    <n v="5688"/>
    <n v="8305.6"/>
    <n v="37"/>
    <n v="18"/>
    <n v="2"/>
    <n v="12960"/>
    <n v="12528"/>
    <m/>
    <n v="432"/>
    <n v="41"/>
    <n v="30"/>
    <n v="2"/>
    <n v="21600"/>
    <n v="20880"/>
    <m/>
    <n v="720"/>
    <n v="35"/>
    <n v="35"/>
    <n v="2"/>
    <n v="25200"/>
    <n v="22968"/>
    <m/>
    <n v="2232"/>
    <n v="42"/>
    <n v="32"/>
    <n v="2"/>
    <n v="23040"/>
    <n v="22272"/>
    <m/>
    <n v="768"/>
    <n v="41"/>
    <n v="27"/>
    <n v="2"/>
    <n v="19440"/>
    <n v="18792"/>
    <m/>
    <n v="648"/>
    <n v="45"/>
    <n v="37"/>
    <n v="2"/>
    <n v="26640"/>
    <n v="25752"/>
    <m/>
    <n v="888"/>
    <m/>
    <m/>
    <m/>
    <m/>
    <m/>
    <m/>
    <m/>
    <m/>
    <m/>
    <m/>
    <m/>
    <m/>
    <m/>
    <m/>
    <m/>
    <m/>
    <m/>
    <m/>
    <m/>
    <m/>
    <m/>
  </r>
  <r>
    <x v="21"/>
    <n v="2143012920"/>
    <x v="256"/>
    <x v="227"/>
    <s v=""/>
    <m/>
    <x v="64"/>
    <n v="69"/>
    <n v="6"/>
    <n v="9"/>
    <n v="66"/>
    <n v="5"/>
    <n v="9"/>
    <n v="66"/>
    <n v="5"/>
    <n v="9"/>
    <s v="小学"/>
    <n v="0"/>
    <n v="0"/>
    <n v="5"/>
    <n v="9"/>
    <m/>
    <n v="11800"/>
    <n v="5715.4285714285716"/>
    <n v="13800"/>
    <m/>
    <n v="25600"/>
    <n v="64"/>
    <n v="41"/>
    <n v="7"/>
    <n v="29520"/>
    <n v="28208"/>
    <m/>
    <n v="1312"/>
    <n v="4029.7142857142858"/>
    <n v="11"/>
    <n v="7"/>
    <n v="2"/>
    <n v="5040"/>
    <n v="4816"/>
    <m/>
    <n v="224"/>
    <n v="20"/>
    <n v="16"/>
    <n v="2"/>
    <n v="11520"/>
    <n v="11008"/>
    <m/>
    <n v="512"/>
    <n v="5"/>
    <n v="3"/>
    <n v="1"/>
    <n v="2160"/>
    <n v="2064"/>
    <m/>
    <n v="96"/>
    <n v="14"/>
    <n v="10"/>
    <n v="1"/>
    <n v="7200"/>
    <n v="6880"/>
    <m/>
    <n v="320"/>
    <n v="14"/>
    <n v="5"/>
    <n v="1"/>
    <n v="3600"/>
    <n v="3440"/>
    <m/>
    <n v="160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n v="2143012921"/>
    <x v="257"/>
    <x v="228"/>
    <s v=""/>
    <m/>
    <x v="64"/>
    <n v="97"/>
    <n v="5"/>
    <n v="11"/>
    <n v="114"/>
    <n v="5"/>
    <n v="10"/>
    <n v="114"/>
    <n v="5"/>
    <n v="10"/>
    <s v="小学"/>
    <n v="0"/>
    <n v="0"/>
    <n v="5"/>
    <n v="10"/>
    <m/>
    <n v="6000"/>
    <n v="5549.5555555555557"/>
    <n v="12200"/>
    <m/>
    <n v="18200"/>
    <n v="114"/>
    <n v="76"/>
    <n v="9"/>
    <n v="61200"/>
    <n v="43946"/>
    <n v="8342"/>
    <n v="8912"/>
    <n v="4882.8888888888887"/>
    <n v="18"/>
    <n v="14"/>
    <n v="2"/>
    <n v="10080"/>
    <n v="8764"/>
    <n v="1650"/>
    <n v="448"/>
    <n v="15"/>
    <n v="11"/>
    <n v="2"/>
    <n v="7920"/>
    <n v="6054"/>
    <n v="1100"/>
    <n v="352"/>
    <n v="21"/>
    <n v="12"/>
    <n v="2"/>
    <n v="8640"/>
    <n v="6605"/>
    <n v="1200"/>
    <n v="6864"/>
    <n v="34"/>
    <n v="22"/>
    <n v="2"/>
    <n v="15840"/>
    <n v="12109"/>
    <n v="2310"/>
    <n v="704"/>
    <n v="26"/>
    <n v="17"/>
    <n v="2"/>
    <n v="12240"/>
    <n v="10414"/>
    <n v="2082"/>
    <n v="54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n v="2143012922"/>
    <x v="258"/>
    <x v="229"/>
    <s v=""/>
    <m/>
    <x v="64"/>
    <n v="13"/>
    <n v="2"/>
    <n v="4"/>
    <n v="26"/>
    <n v="3"/>
    <n v="4"/>
    <n v="26"/>
    <n v="3"/>
    <n v="4"/>
    <s v="小学教学点"/>
    <n v="0"/>
    <n v="0"/>
    <n v="3"/>
    <n v="4"/>
    <m/>
    <n v="6800"/>
    <n v="8000"/>
    <n v="4800"/>
    <m/>
    <n v="11600"/>
    <n v="28"/>
    <n v="25"/>
    <n v="3"/>
    <n v="18000"/>
    <n v="17200"/>
    <m/>
    <n v="800"/>
    <n v="5733.333333333333"/>
    <n v="8"/>
    <n v="5"/>
    <n v="1"/>
    <n v="3600"/>
    <n v="3440"/>
    <m/>
    <n v="160"/>
    <m/>
    <m/>
    <m/>
    <m/>
    <m/>
    <m/>
    <m/>
    <n v="6"/>
    <n v="6"/>
    <n v="1"/>
    <n v="4320"/>
    <n v="4128"/>
    <m/>
    <n v="192"/>
    <m/>
    <m/>
    <m/>
    <m/>
    <m/>
    <m/>
    <m/>
    <n v="14"/>
    <n v="14"/>
    <n v="1"/>
    <n v="10080"/>
    <n v="9632"/>
    <m/>
    <n v="448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n v="2143012925"/>
    <x v="259"/>
    <x v="230"/>
    <s v=""/>
    <m/>
    <x v="64"/>
    <n v="11"/>
    <n v="3"/>
    <n v="4"/>
    <n v="21"/>
    <n v="3"/>
    <n v="3"/>
    <n v="21"/>
    <n v="3"/>
    <n v="3"/>
    <s v="小学教学点"/>
    <n v="0"/>
    <n v="0"/>
    <n v="3"/>
    <n v="3"/>
    <m/>
    <n v="6600"/>
    <n v="5181.333333333333"/>
    <n v="6800"/>
    <m/>
    <n v="13400"/>
    <n v="13"/>
    <n v="13"/>
    <n v="3"/>
    <n v="9360"/>
    <n v="8944"/>
    <m/>
    <n v="416"/>
    <n v="2981.3333333333335"/>
    <n v="4"/>
    <n v="4"/>
    <n v="1"/>
    <n v="2880"/>
    <n v="2201"/>
    <m/>
    <n v="128"/>
    <n v="3"/>
    <n v="2"/>
    <n v="1"/>
    <n v="1440"/>
    <n v="1101"/>
    <m/>
    <n v="64"/>
    <m/>
    <m/>
    <m/>
    <m/>
    <m/>
    <m/>
    <m/>
    <m/>
    <m/>
    <m/>
    <m/>
    <m/>
    <m/>
    <m/>
    <n v="7"/>
    <n v="7"/>
    <n v="1"/>
    <n v="5040"/>
    <n v="3853"/>
    <m/>
    <n v="224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n v="2143012928"/>
    <x v="260"/>
    <x v="231"/>
    <s v=""/>
    <m/>
    <x v="64"/>
    <n v="7"/>
    <n v="2"/>
    <n v="3"/>
    <n v="7"/>
    <n v="2"/>
    <n v="3"/>
    <n v="7"/>
    <n v="2"/>
    <n v="3"/>
    <s v="小学教学点"/>
    <n v="0"/>
    <n v="0"/>
    <n v="2"/>
    <n v="3"/>
    <n v="2500"/>
    <n v="2500"/>
    <n v="833.33333333333337"/>
    <n v="2500"/>
    <m/>
    <n v="50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n v="2143012929"/>
    <x v="261"/>
    <x v="232"/>
    <s v=""/>
    <m/>
    <x v="64"/>
    <n v="23"/>
    <n v="4"/>
    <n v="5"/>
    <n v="33"/>
    <n v="4"/>
    <n v="6"/>
    <n v="33"/>
    <n v="4"/>
    <n v="6"/>
    <s v="小学教学点"/>
    <n v="0"/>
    <n v="0"/>
    <n v="4"/>
    <n v="6"/>
    <m/>
    <n v="9200"/>
    <n v="6518.4"/>
    <n v="9000"/>
    <m/>
    <n v="18200"/>
    <n v="35"/>
    <n v="34"/>
    <n v="5"/>
    <n v="24480"/>
    <n v="23392"/>
    <n v="0"/>
    <n v="1088"/>
    <n v="4678.3999999999996"/>
    <n v="7"/>
    <n v="7"/>
    <n v="1"/>
    <n v="5040"/>
    <n v="4816"/>
    <n v="0"/>
    <n v="224"/>
    <n v="5"/>
    <n v="5"/>
    <n v="2"/>
    <n v="3600"/>
    <n v="3440"/>
    <n v="0"/>
    <n v="160"/>
    <n v="7"/>
    <n v="6"/>
    <n v="1"/>
    <n v="4320"/>
    <n v="4128"/>
    <n v="0"/>
    <n v="192"/>
    <m/>
    <m/>
    <m/>
    <m/>
    <m/>
    <m/>
    <m/>
    <n v="16"/>
    <n v="16"/>
    <n v="2"/>
    <n v="11520"/>
    <n v="11008"/>
    <n v="0"/>
    <n v="51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n v="2143013524"/>
    <x v="262"/>
    <x v="226"/>
    <m/>
    <s v="合并到杨桥中心小学"/>
    <x v="64"/>
    <n v="0"/>
    <n v="0"/>
    <n v="1"/>
    <n v="7"/>
    <n v="2"/>
    <n v="3"/>
    <n v="7"/>
    <n v="2"/>
    <n v="3"/>
    <s v="小学教学点"/>
    <n v="0"/>
    <n v="0"/>
    <n v="2"/>
    <n v="3"/>
    <m/>
    <n v="0"/>
    <n v="0"/>
    <n v="0"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n v="3143011132"/>
    <x v="263"/>
    <x v="233"/>
    <s v=""/>
    <m/>
    <x v="65"/>
    <n v="742"/>
    <n v="17"/>
    <n v="56"/>
    <n v="822"/>
    <n v="18"/>
    <n v="106"/>
    <n v="822"/>
    <n v="8"/>
    <n v="53"/>
    <s v="九年一贯制学校"/>
    <n v="10"/>
    <n v="53"/>
    <n v="18"/>
    <n v="106"/>
    <m/>
    <n v="0"/>
    <n v="7556.9821428571431"/>
    <n v="0"/>
    <m/>
    <n v="0"/>
    <n v="818"/>
    <n v="665"/>
    <n v="56"/>
    <n v="478800"/>
    <n v="423191"/>
    <n v="24766.1"/>
    <n v="30832"/>
    <n v="7556.9821428571431"/>
    <n v="49"/>
    <n v="37"/>
    <n v="2"/>
    <n v="26640"/>
    <n v="24064.9"/>
    <n v="1391.1"/>
    <n v="1184"/>
    <n v="55"/>
    <n v="35"/>
    <n v="2"/>
    <n v="25200"/>
    <n v="22705"/>
    <n v="1375"/>
    <n v="1120"/>
    <n v="51"/>
    <n v="38"/>
    <n v="2"/>
    <n v="27360"/>
    <n v="24769"/>
    <n v="1375"/>
    <n v="1216"/>
    <n v="46"/>
    <n v="40"/>
    <n v="3"/>
    <n v="28800"/>
    <n v="26145"/>
    <n v="1375"/>
    <n v="1280"/>
    <n v="51"/>
    <n v="39"/>
    <n v="3"/>
    <n v="28080"/>
    <n v="25457"/>
    <n v="1375"/>
    <n v="1248"/>
    <n v="117"/>
    <n v="104"/>
    <n v="9"/>
    <n v="74880"/>
    <n v="67427"/>
    <n v="4125"/>
    <n v="3328"/>
    <n v="144"/>
    <n v="123"/>
    <n v="10"/>
    <n v="88560"/>
    <n v="78531"/>
    <n v="4125"/>
    <n v="5904"/>
    <n v="122"/>
    <n v="99"/>
    <n v="10"/>
    <n v="71280"/>
    <n v="60027"/>
    <n v="4125"/>
    <n v="7128"/>
    <n v="183"/>
    <n v="150"/>
    <n v="15"/>
    <n v="108000"/>
    <n v="91700"/>
    <n v="5500"/>
    <n v="10800"/>
  </r>
  <r>
    <x v="21"/>
    <n v="3143011133"/>
    <x v="264"/>
    <x v="234"/>
    <s v=""/>
    <m/>
    <x v="65"/>
    <n v="144"/>
    <n v="3"/>
    <n v="11"/>
    <n v="202"/>
    <n v="5"/>
    <n v="17"/>
    <n v="202"/>
    <n v="0"/>
    <n v="0"/>
    <s v="初级中学"/>
    <n v="5"/>
    <n v="17"/>
    <n v="5"/>
    <n v="17"/>
    <m/>
    <n v="0"/>
    <n v="8011.9333333333334"/>
    <n v="4100"/>
    <m/>
    <n v="4100"/>
    <n v="202"/>
    <n v="185"/>
    <n v="15"/>
    <n v="133200"/>
    <n v="120179"/>
    <m/>
    <n v="13016"/>
    <n v="8011.9333333333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"/>
    <n v="46"/>
    <n v="8"/>
    <n v="33120"/>
    <n v="30544"/>
    <m/>
    <n v="2576"/>
    <n v="58"/>
    <n v="56"/>
    <n v="9"/>
    <n v="40320"/>
    <n v="37184"/>
    <m/>
    <n v="3136"/>
    <n v="94"/>
    <n v="83"/>
    <n v="10"/>
    <n v="59760"/>
    <n v="52456"/>
    <m/>
    <n v="7304"/>
  </r>
  <r>
    <x v="22"/>
    <n v="2143014310"/>
    <x v="265"/>
    <x v="235"/>
    <s v=""/>
    <m/>
    <x v="66"/>
    <n v="336"/>
    <n v="11"/>
    <n v="28"/>
    <n v="411"/>
    <n v="12"/>
    <n v="27"/>
    <n v="411"/>
    <n v="12"/>
    <n v="27"/>
    <s v="小学"/>
    <n v="0"/>
    <n v="0"/>
    <n v="12"/>
    <n v="27"/>
    <m/>
    <n v="0"/>
    <n v="8053.333333333333"/>
    <n v="0"/>
    <m/>
    <n v="0"/>
    <n v="404"/>
    <n v="302"/>
    <n v="27"/>
    <n v="217440"/>
    <n v="217440"/>
    <n v="0"/>
    <n v="0"/>
    <n v="8053.333333333333"/>
    <n v="55"/>
    <n v="45"/>
    <n v="3"/>
    <n v="32400"/>
    <n v="32400"/>
    <m/>
    <m/>
    <n v="54"/>
    <n v="32"/>
    <n v="4"/>
    <n v="23040"/>
    <n v="23040"/>
    <m/>
    <m/>
    <n v="70"/>
    <n v="48"/>
    <n v="5"/>
    <n v="34560"/>
    <n v="34560"/>
    <m/>
    <m/>
    <n v="63"/>
    <n v="42"/>
    <n v="5"/>
    <n v="30240"/>
    <n v="30240"/>
    <m/>
    <m/>
    <n v="62"/>
    <n v="48"/>
    <n v="5"/>
    <n v="34560"/>
    <n v="34560"/>
    <m/>
    <m/>
    <n v="100"/>
    <n v="87"/>
    <n v="5"/>
    <n v="62640"/>
    <n v="62640"/>
    <m/>
    <m/>
    <m/>
    <m/>
    <m/>
    <m/>
    <m/>
    <m/>
    <m/>
    <m/>
    <m/>
    <m/>
    <m/>
    <m/>
    <m/>
    <m/>
    <m/>
    <m/>
    <m/>
    <m/>
    <m/>
    <m/>
    <m/>
  </r>
  <r>
    <x v="22"/>
    <n v="2143014311"/>
    <x v="266"/>
    <x v="236"/>
    <s v=""/>
    <m/>
    <x v="66"/>
    <n v="168"/>
    <n v="7"/>
    <n v="16"/>
    <n v="198"/>
    <n v="7"/>
    <n v="18"/>
    <n v="198"/>
    <n v="7"/>
    <n v="18"/>
    <s v="小学"/>
    <n v="0"/>
    <n v="0"/>
    <n v="7"/>
    <n v="18"/>
    <m/>
    <n v="8800"/>
    <n v="7463.5294117647063"/>
    <n v="8600"/>
    <m/>
    <n v="17400"/>
    <n v="198"/>
    <n v="164"/>
    <n v="17"/>
    <n v="118080"/>
    <n v="118080"/>
    <n v="0"/>
    <n v="0"/>
    <n v="6945.8823529411766"/>
    <n v="20"/>
    <n v="20"/>
    <n v="2"/>
    <n v="14400"/>
    <n v="14400"/>
    <m/>
    <m/>
    <n v="28"/>
    <n v="24"/>
    <n v="2"/>
    <n v="17280"/>
    <n v="17280"/>
    <m/>
    <m/>
    <n v="26"/>
    <n v="22"/>
    <n v="2"/>
    <n v="15840"/>
    <n v="15840"/>
    <m/>
    <m/>
    <n v="35"/>
    <n v="32"/>
    <n v="5"/>
    <n v="23040"/>
    <n v="23040"/>
    <m/>
    <m/>
    <n v="48"/>
    <n v="48"/>
    <n v="4"/>
    <n v="34560"/>
    <n v="34560"/>
    <m/>
    <m/>
    <n v="41"/>
    <n v="18"/>
    <n v="2"/>
    <n v="12960"/>
    <n v="12960"/>
    <m/>
    <m/>
    <m/>
    <m/>
    <m/>
    <m/>
    <m/>
    <m/>
    <m/>
    <m/>
    <m/>
    <m/>
    <m/>
    <m/>
    <m/>
    <m/>
    <m/>
    <m/>
    <m/>
    <m/>
    <m/>
    <m/>
    <m/>
  </r>
  <r>
    <x v="22"/>
    <n v="2143014315"/>
    <x v="267"/>
    <x v="235"/>
    <s v="含中山2200元"/>
    <s v="合并到野鸡坪中心小学 "/>
    <x v="66"/>
    <n v="0"/>
    <n v="0"/>
    <n v="0"/>
    <n v="11"/>
    <n v="1"/>
    <n v="1"/>
    <n v="11"/>
    <n v="1"/>
    <n v="1"/>
    <s v="小学教学点"/>
    <n v="0"/>
    <n v="0"/>
    <n v="1"/>
    <n v="1"/>
    <m/>
    <n v="2200"/>
    <n v="2200"/>
    <n v="0"/>
    <m/>
    <n v="22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2"/>
    <n v="2143014318"/>
    <x v="268"/>
    <x v="237"/>
    <s v=""/>
    <m/>
    <x v="66"/>
    <n v="49"/>
    <n v="6"/>
    <n v="9"/>
    <n v="54"/>
    <n v="6"/>
    <n v="9"/>
    <n v="54"/>
    <n v="6"/>
    <n v="9"/>
    <s v="小学"/>
    <n v="0"/>
    <n v="0"/>
    <n v="6"/>
    <n v="9"/>
    <m/>
    <n v="13800"/>
    <n v="3490"/>
    <n v="13800"/>
    <m/>
    <n v="27600"/>
    <n v="52"/>
    <n v="39"/>
    <n v="12"/>
    <n v="28080"/>
    <n v="28080"/>
    <n v="0"/>
    <n v="0"/>
    <n v="2340"/>
    <n v="7"/>
    <n v="6"/>
    <n v="2"/>
    <n v="4320"/>
    <n v="4320"/>
    <n v="0"/>
    <n v="0"/>
    <n v="8"/>
    <n v="4"/>
    <n v="2"/>
    <n v="2880"/>
    <n v="2880"/>
    <n v="0"/>
    <n v="0"/>
    <n v="11"/>
    <n v="9"/>
    <n v="2"/>
    <n v="6480"/>
    <n v="6480"/>
    <n v="0"/>
    <n v="0"/>
    <n v="7"/>
    <n v="5"/>
    <n v="2"/>
    <n v="3600"/>
    <n v="3600"/>
    <n v="0"/>
    <n v="0"/>
    <n v="10"/>
    <n v="8"/>
    <n v="2"/>
    <n v="5760"/>
    <n v="5760"/>
    <n v="0"/>
    <n v="0"/>
    <n v="9"/>
    <n v="7"/>
    <n v="2"/>
    <n v="5040"/>
    <n v="5040"/>
    <n v="0"/>
    <n v="0"/>
    <m/>
    <m/>
    <m/>
    <m/>
    <m/>
    <m/>
    <m/>
    <m/>
    <m/>
    <m/>
    <m/>
    <m/>
    <m/>
    <m/>
    <m/>
    <m/>
    <m/>
    <m/>
    <m/>
    <m/>
    <m/>
  </r>
  <r>
    <x v="22"/>
    <n v="2143014320"/>
    <x v="269"/>
    <x v="238"/>
    <s v=""/>
    <m/>
    <x v="66"/>
    <n v="26"/>
    <n v="6"/>
    <n v="9"/>
    <n v="42"/>
    <n v="6"/>
    <n v="10"/>
    <n v="42"/>
    <n v="6"/>
    <n v="10"/>
    <s v="小学"/>
    <n v="0"/>
    <n v="0"/>
    <n v="6"/>
    <n v="10"/>
    <m/>
    <n v="14000"/>
    <n v="4515.5555555555557"/>
    <n v="13800"/>
    <m/>
    <n v="27800"/>
    <n v="41"/>
    <n v="37"/>
    <n v="9"/>
    <n v="26640"/>
    <n v="26640"/>
    <n v="0"/>
    <n v="0"/>
    <n v="2960"/>
    <n v="2"/>
    <n v="1"/>
    <n v="1"/>
    <n v="720"/>
    <n v="720"/>
    <n v="0"/>
    <n v="0"/>
    <n v="9"/>
    <n v="9"/>
    <n v="1"/>
    <n v="6480"/>
    <n v="6480"/>
    <n v="0"/>
    <n v="0"/>
    <n v="7"/>
    <n v="7"/>
    <n v="1.5"/>
    <n v="5040"/>
    <n v="5040"/>
    <n v="0"/>
    <n v="0"/>
    <n v="6"/>
    <n v="5"/>
    <n v="1.5"/>
    <n v="3600"/>
    <n v="3600"/>
    <n v="0"/>
    <n v="0"/>
    <n v="5"/>
    <n v="5"/>
    <n v="2"/>
    <n v="3600"/>
    <n v="3600"/>
    <n v="0"/>
    <n v="0"/>
    <n v="12"/>
    <n v="10"/>
    <n v="2"/>
    <n v="7200"/>
    <n v="7200"/>
    <n v="0"/>
    <n v="0"/>
    <m/>
    <m/>
    <m/>
    <m/>
    <m/>
    <m/>
    <m/>
    <m/>
    <m/>
    <m/>
    <m/>
    <m/>
    <m/>
    <m/>
    <m/>
    <m/>
    <m/>
    <m/>
    <m/>
    <m/>
    <m/>
  </r>
  <r>
    <x v="22"/>
    <n v="2143014321"/>
    <x v="270"/>
    <x v="239"/>
    <s v=""/>
    <m/>
    <x v="66"/>
    <n v="49"/>
    <n v="6"/>
    <n v="9"/>
    <n v="70"/>
    <n v="6"/>
    <n v="11"/>
    <n v="70"/>
    <n v="6"/>
    <n v="11"/>
    <s v="小学"/>
    <n v="0"/>
    <n v="0"/>
    <n v="6"/>
    <n v="11"/>
    <m/>
    <n v="14200"/>
    <n v="7085"/>
    <n v="13800"/>
    <m/>
    <n v="28000"/>
    <n v="65"/>
    <n v="59"/>
    <n v="8"/>
    <n v="42480"/>
    <n v="42480"/>
    <m/>
    <m/>
    <n v="5310"/>
    <m/>
    <m/>
    <m/>
    <m/>
    <m/>
    <m/>
    <m/>
    <n v="9"/>
    <n v="9"/>
    <n v="1"/>
    <n v="6480"/>
    <n v="6480"/>
    <m/>
    <m/>
    <n v="9"/>
    <n v="9"/>
    <n v="1"/>
    <n v="6480"/>
    <n v="6480"/>
    <m/>
    <m/>
    <n v="10"/>
    <n v="10"/>
    <n v="2"/>
    <n v="7200"/>
    <n v="7200"/>
    <m/>
    <m/>
    <n v="19"/>
    <n v="15"/>
    <n v="2"/>
    <n v="10800"/>
    <n v="10800"/>
    <m/>
    <m/>
    <n v="18"/>
    <n v="16"/>
    <n v="2"/>
    <n v="11520"/>
    <n v="11520"/>
    <m/>
    <m/>
    <m/>
    <m/>
    <m/>
    <m/>
    <m/>
    <m/>
    <m/>
    <m/>
    <m/>
    <m/>
    <m/>
    <m/>
    <m/>
    <m/>
    <m/>
    <m/>
    <m/>
    <m/>
    <m/>
    <m/>
    <m/>
  </r>
  <r>
    <x v="22"/>
    <n v="3143014056"/>
    <x v="271"/>
    <x v="240"/>
    <s v=""/>
    <m/>
    <x v="67"/>
    <n v="369"/>
    <n v="9"/>
    <n v="30"/>
    <n v="417"/>
    <n v="10"/>
    <n v="33"/>
    <n v="417"/>
    <n v="0"/>
    <n v="0"/>
    <s v="初级中学"/>
    <n v="10"/>
    <n v="33"/>
    <n v="10"/>
    <n v="33"/>
    <m/>
    <n v="0"/>
    <n v="4327.2592592592591"/>
    <n v="0"/>
    <m/>
    <n v="0"/>
    <n v="416"/>
    <n v="409"/>
    <n v="54"/>
    <n v="297040"/>
    <n v="233672"/>
    <n v="59408"/>
    <n v="3960"/>
    <n v="4327.2592592592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7"/>
    <n v="105"/>
    <n v="17"/>
    <n v="76240"/>
    <n v="60992"/>
    <n v="15248"/>
    <m/>
    <n v="140"/>
    <n v="139"/>
    <n v="19"/>
    <n v="100800"/>
    <n v="80640"/>
    <n v="20160"/>
    <m/>
    <n v="169"/>
    <n v="165"/>
    <n v="18"/>
    <n v="120000"/>
    <n v="92040"/>
    <n v="24000"/>
    <n v="3960"/>
  </r>
  <r>
    <x v="22"/>
    <n v="3143014057"/>
    <x v="272"/>
    <x v="241"/>
    <s v=""/>
    <m/>
    <x v="67"/>
    <n v="132"/>
    <n v="4"/>
    <n v="15"/>
    <n v="167"/>
    <n v="5"/>
    <n v="14"/>
    <n v="167"/>
    <n v="0"/>
    <n v="0"/>
    <s v="初级中学"/>
    <n v="5"/>
    <n v="14"/>
    <n v="5"/>
    <n v="14"/>
    <m/>
    <n v="6400"/>
    <n v="3050.7586206896553"/>
    <n v="5500"/>
    <m/>
    <n v="11900"/>
    <n v="162"/>
    <n v="113"/>
    <n v="29"/>
    <n v="83200"/>
    <n v="82072"/>
    <n v="0"/>
    <n v="1128"/>
    <n v="2830.0689655172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"/>
    <n v="31"/>
    <n v="7"/>
    <n v="22400"/>
    <n v="22400"/>
    <n v="0"/>
    <n v="0"/>
    <n v="54"/>
    <n v="35"/>
    <n v="8"/>
    <n v="25840"/>
    <n v="25840"/>
    <n v="0"/>
    <n v="0"/>
    <n v="64"/>
    <n v="47"/>
    <n v="14"/>
    <n v="34960"/>
    <n v="33832"/>
    <n v="0"/>
    <n v="1128"/>
  </r>
  <r>
    <x v="22"/>
    <n v="3143014058"/>
    <x v="273"/>
    <x v="242"/>
    <s v=""/>
    <m/>
    <x v="67"/>
    <n v="90"/>
    <n v="9"/>
    <n v="17"/>
    <n v="129"/>
    <n v="9"/>
    <n v="36"/>
    <n v="129"/>
    <n v="6"/>
    <n v="18"/>
    <s v="九年一贯制学校"/>
    <n v="3"/>
    <n v="18"/>
    <n v="9"/>
    <n v="36"/>
    <m/>
    <n v="12600"/>
    <n v="3858.3"/>
    <n v="21400"/>
    <m/>
    <n v="34000"/>
    <n v="122"/>
    <n v="86"/>
    <n v="16"/>
    <n v="61920"/>
    <n v="49132.800000000003"/>
    <n v="12283.2"/>
    <n v="504"/>
    <n v="3070.8"/>
    <n v="11"/>
    <n v="6"/>
    <n v="1"/>
    <n v="4320"/>
    <n v="3456"/>
    <n v="864"/>
    <n v="0"/>
    <n v="6"/>
    <n v="5"/>
    <n v="1"/>
    <n v="3600"/>
    <n v="2880"/>
    <n v="720"/>
    <n v="0"/>
    <n v="11"/>
    <n v="8"/>
    <n v="2"/>
    <n v="5760"/>
    <n v="4608"/>
    <n v="1152"/>
    <n v="0"/>
    <n v="8"/>
    <n v="6"/>
    <n v="2"/>
    <n v="4320"/>
    <n v="3456"/>
    <n v="864"/>
    <n v="0"/>
    <n v="5"/>
    <n v="5"/>
    <n v="2"/>
    <n v="3600"/>
    <n v="2880"/>
    <n v="720"/>
    <n v="0"/>
    <n v="13"/>
    <n v="12"/>
    <n v="2"/>
    <n v="8640"/>
    <n v="6912"/>
    <n v="1728"/>
    <n v="0"/>
    <n v="14"/>
    <n v="12"/>
    <n v="5"/>
    <n v="8640"/>
    <n v="6912"/>
    <n v="1728"/>
    <n v="0"/>
    <n v="15"/>
    <n v="11"/>
    <n v="6"/>
    <n v="7920"/>
    <n v="6336"/>
    <n v="1584"/>
    <n v="0"/>
    <n v="39"/>
    <n v="21"/>
    <n v="5"/>
    <n v="15120"/>
    <n v="11692.8"/>
    <n v="2923.2"/>
    <n v="504"/>
  </r>
  <r>
    <x v="23"/>
    <n v="2143004722"/>
    <x v="274"/>
    <x v="243"/>
    <s v=""/>
    <m/>
    <x v="68"/>
    <n v="7"/>
    <n v="2"/>
    <n v="0"/>
    <n v="7"/>
    <n v="2"/>
    <n v="2"/>
    <n v="7"/>
    <n v="2"/>
    <n v="2"/>
    <s v="小学教学点"/>
    <n v="0"/>
    <n v="0"/>
    <n v="2"/>
    <n v="2"/>
    <n v="2500"/>
    <n v="2500"/>
    <n v="1250"/>
    <n v="2500"/>
    <m/>
    <n v="5000"/>
    <n v="4"/>
    <n v="2"/>
    <n v="0"/>
    <n v="1440"/>
    <n v="0"/>
    <n v="0"/>
    <n v="0"/>
    <n v="0"/>
    <n v="0"/>
    <n v="0"/>
    <m/>
    <n v="0"/>
    <m/>
    <m/>
    <m/>
    <n v="0"/>
    <n v="0"/>
    <m/>
    <n v="0"/>
    <m/>
    <m/>
    <m/>
    <n v="2"/>
    <n v="0"/>
    <n v="0"/>
    <n v="0"/>
    <n v="0"/>
    <n v="0"/>
    <n v="0"/>
    <n v="0"/>
    <n v="0"/>
    <m/>
    <n v="0"/>
    <m/>
    <m/>
    <m/>
    <n v="2"/>
    <n v="2"/>
    <m/>
    <n v="1440"/>
    <m/>
    <m/>
    <m/>
    <m/>
    <m/>
    <m/>
    <n v="0"/>
    <m/>
    <m/>
    <m/>
    <m/>
    <m/>
    <m/>
    <n v="0"/>
    <m/>
    <m/>
    <m/>
    <m/>
    <m/>
    <m/>
    <n v="0"/>
    <m/>
    <m/>
    <m/>
    <m/>
    <m/>
    <m/>
    <n v="0"/>
    <m/>
    <m/>
    <m/>
  </r>
  <r>
    <x v="23"/>
    <n v="2143012951"/>
    <x v="275"/>
    <x v="244"/>
    <s v=""/>
    <m/>
    <x v="68"/>
    <n v="128"/>
    <n v="6"/>
    <n v="11"/>
    <n v="140"/>
    <n v="6"/>
    <n v="9"/>
    <n v="140"/>
    <n v="6"/>
    <n v="9"/>
    <s v="小学"/>
    <n v="0"/>
    <n v="0"/>
    <n v="6"/>
    <n v="9"/>
    <m/>
    <n v="6900"/>
    <n v="9250.98"/>
    <n v="7100"/>
    <m/>
    <n v="14000"/>
    <n v="141"/>
    <n v="136"/>
    <n v="10"/>
    <n v="97920"/>
    <n v="85609.8"/>
    <n v="9046.2000000000007"/>
    <n v="3264"/>
    <n v="8560.98"/>
    <n v="15"/>
    <n v="13"/>
    <n v="1"/>
    <n v="9360"/>
    <n v="8183.76"/>
    <n v="864.24"/>
    <n v="312"/>
    <n v="19"/>
    <n v="19"/>
    <n v="1"/>
    <n v="13680"/>
    <n v="11960.12"/>
    <n v="1263.8800000000001"/>
    <n v="456"/>
    <n v="23"/>
    <n v="22"/>
    <n v="2"/>
    <n v="15840"/>
    <n v="13848.56"/>
    <n v="1463.44"/>
    <n v="528"/>
    <n v="24"/>
    <n v="24"/>
    <n v="2"/>
    <n v="17280"/>
    <n v="15107.52"/>
    <n v="1596.48"/>
    <n v="576"/>
    <n v="31"/>
    <n v="29"/>
    <n v="2"/>
    <n v="20880"/>
    <n v="18254.919999999998"/>
    <n v="1929.08"/>
    <n v="696"/>
    <n v="29"/>
    <n v="29"/>
    <n v="2"/>
    <n v="20880"/>
    <n v="18254.919999999998"/>
    <n v="1929.08"/>
    <n v="696"/>
    <m/>
    <m/>
    <m/>
    <n v="0"/>
    <m/>
    <m/>
    <m/>
    <m/>
    <m/>
    <m/>
    <n v="0"/>
    <m/>
    <m/>
    <m/>
    <m/>
    <m/>
    <m/>
    <n v="0"/>
    <m/>
    <m/>
    <m/>
  </r>
  <r>
    <x v="23"/>
    <n v="2143012952"/>
    <x v="276"/>
    <x v="245"/>
    <s v=""/>
    <m/>
    <x v="68"/>
    <n v="143"/>
    <n v="6"/>
    <n v="11"/>
    <n v="158"/>
    <n v="6"/>
    <n v="10"/>
    <n v="158"/>
    <n v="6"/>
    <n v="10"/>
    <s v="小学"/>
    <n v="0"/>
    <n v="0"/>
    <n v="6"/>
    <n v="10"/>
    <m/>
    <n v="7000"/>
    <n v="11070.4"/>
    <n v="7100"/>
    <m/>
    <n v="14100"/>
    <n v="157"/>
    <n v="149"/>
    <n v="10"/>
    <n v="107280"/>
    <n v="103704"/>
    <n v="0"/>
    <n v="3576"/>
    <n v="10370.4"/>
    <n v="15"/>
    <n v="13"/>
    <n v="1"/>
    <n v="9360"/>
    <n v="9048"/>
    <m/>
    <n v="312"/>
    <n v="21"/>
    <n v="17"/>
    <n v="1"/>
    <n v="12240"/>
    <n v="11832"/>
    <m/>
    <n v="408"/>
    <n v="28"/>
    <n v="27"/>
    <n v="2"/>
    <n v="19440"/>
    <n v="18792"/>
    <m/>
    <n v="648"/>
    <n v="28"/>
    <n v="28"/>
    <n v="2"/>
    <n v="20160"/>
    <n v="19488"/>
    <m/>
    <n v="672"/>
    <n v="30"/>
    <n v="30"/>
    <n v="2"/>
    <n v="21600"/>
    <n v="20880"/>
    <m/>
    <n v="720"/>
    <n v="35"/>
    <n v="34"/>
    <n v="2"/>
    <n v="24480"/>
    <n v="23664"/>
    <m/>
    <n v="816"/>
    <m/>
    <m/>
    <m/>
    <n v="0"/>
    <m/>
    <m/>
    <m/>
    <m/>
    <m/>
    <m/>
    <n v="0"/>
    <m/>
    <m/>
    <m/>
    <m/>
    <m/>
    <m/>
    <n v="0"/>
    <m/>
    <m/>
    <m/>
  </r>
  <r>
    <x v="23"/>
    <n v="2143012953"/>
    <x v="277"/>
    <x v="246"/>
    <s v=""/>
    <m/>
    <x v="68"/>
    <n v="124"/>
    <n v="6"/>
    <n v="15"/>
    <n v="162"/>
    <n v="6"/>
    <n v="13"/>
    <n v="162"/>
    <n v="6"/>
    <n v="13"/>
    <s v="小学"/>
    <n v="0"/>
    <n v="0"/>
    <n v="6"/>
    <n v="13"/>
    <m/>
    <n v="7300"/>
    <n v="8960.3333333333339"/>
    <n v="7500"/>
    <m/>
    <n v="14800"/>
    <n v="153"/>
    <n v="144"/>
    <n v="12"/>
    <n v="103680"/>
    <n v="100224"/>
    <n v="0"/>
    <n v="3456"/>
    <n v="8352"/>
    <n v="12"/>
    <n v="11"/>
    <n v="2"/>
    <n v="7920"/>
    <n v="7656"/>
    <m/>
    <n v="264"/>
    <n v="19"/>
    <n v="19"/>
    <n v="2"/>
    <n v="13680"/>
    <n v="13224"/>
    <m/>
    <n v="456"/>
    <n v="25"/>
    <n v="21"/>
    <n v="2"/>
    <n v="15120"/>
    <n v="14616"/>
    <m/>
    <n v="504"/>
    <n v="31"/>
    <n v="30"/>
    <n v="2"/>
    <n v="21600"/>
    <n v="20880"/>
    <m/>
    <n v="720"/>
    <n v="36"/>
    <n v="35"/>
    <n v="2"/>
    <n v="25200"/>
    <n v="24360"/>
    <m/>
    <n v="840"/>
    <n v="30"/>
    <n v="28"/>
    <n v="2"/>
    <n v="20160"/>
    <n v="19488"/>
    <m/>
    <n v="672"/>
    <m/>
    <m/>
    <m/>
    <n v="0"/>
    <m/>
    <m/>
    <m/>
    <m/>
    <m/>
    <m/>
    <n v="0"/>
    <m/>
    <m/>
    <m/>
    <m/>
    <m/>
    <m/>
    <n v="0"/>
    <m/>
    <m/>
    <m/>
  </r>
  <r>
    <x v="23"/>
    <n v="2143012955"/>
    <x v="278"/>
    <x v="247"/>
    <s v=""/>
    <m/>
    <x v="68"/>
    <n v="195"/>
    <n v="6"/>
    <n v="11"/>
    <n v="192"/>
    <n v="6"/>
    <n v="10"/>
    <n v="192"/>
    <n v="6"/>
    <n v="10"/>
    <s v="小学"/>
    <n v="0"/>
    <n v="0"/>
    <n v="6"/>
    <n v="10"/>
    <m/>
    <n v="7000"/>
    <n v="15888"/>
    <n v="7100"/>
    <m/>
    <n v="14100"/>
    <n v="192"/>
    <n v="191"/>
    <n v="9"/>
    <n v="137520"/>
    <n v="135992"/>
    <n v="0"/>
    <n v="1528"/>
    <n v="15110.222222222223"/>
    <n v="30"/>
    <n v="30"/>
    <n v="1"/>
    <n v="21600"/>
    <n v="21360"/>
    <m/>
    <n v="240"/>
    <n v="35"/>
    <n v="34"/>
    <n v="2"/>
    <n v="24480"/>
    <n v="24208"/>
    <m/>
    <n v="272"/>
    <n v="36"/>
    <n v="36"/>
    <n v="1"/>
    <n v="25920"/>
    <n v="25632"/>
    <m/>
    <n v="288"/>
    <n v="29"/>
    <n v="29"/>
    <n v="1"/>
    <n v="20880"/>
    <n v="20648"/>
    <m/>
    <n v="232"/>
    <n v="34"/>
    <n v="34"/>
    <n v="2"/>
    <n v="24480"/>
    <n v="24208"/>
    <m/>
    <n v="272"/>
    <n v="28"/>
    <n v="28"/>
    <n v="2"/>
    <n v="20160"/>
    <n v="19936"/>
    <m/>
    <n v="224"/>
    <m/>
    <m/>
    <m/>
    <n v="0"/>
    <m/>
    <m/>
    <m/>
    <m/>
    <m/>
    <m/>
    <n v="0"/>
    <m/>
    <m/>
    <m/>
    <m/>
    <m/>
    <m/>
    <n v="0"/>
    <m/>
    <m/>
    <m/>
  </r>
  <r>
    <x v="23"/>
    <n v="2143012957"/>
    <x v="279"/>
    <x v="248"/>
    <s v=""/>
    <m/>
    <x v="68"/>
    <n v="15"/>
    <n v="5"/>
    <n v="13"/>
    <n v="26"/>
    <n v="6"/>
    <n v="8"/>
    <n v="26"/>
    <n v="6"/>
    <n v="8"/>
    <s v="小学教学点"/>
    <n v="0"/>
    <n v="0"/>
    <n v="6"/>
    <n v="8"/>
    <m/>
    <n v="13600"/>
    <n v="4533.333333333333"/>
    <n v="12600"/>
    <m/>
    <n v="26200"/>
    <n v="26"/>
    <n v="15"/>
    <n v="3"/>
    <n v="10800"/>
    <n v="0"/>
    <n v="0"/>
    <n v="0"/>
    <n v="0"/>
    <n v="3"/>
    <n v="1"/>
    <n v="1"/>
    <n v="720"/>
    <m/>
    <m/>
    <m/>
    <n v="5"/>
    <n v="0"/>
    <n v="0"/>
    <n v="0"/>
    <m/>
    <m/>
    <m/>
    <n v="5"/>
    <n v="2"/>
    <n v="1"/>
    <n v="1440"/>
    <m/>
    <m/>
    <m/>
    <n v="7"/>
    <n v="6"/>
    <n v="1"/>
    <n v="4320"/>
    <m/>
    <m/>
    <m/>
    <n v="2"/>
    <n v="2"/>
    <m/>
    <n v="1440"/>
    <m/>
    <m/>
    <m/>
    <n v="4"/>
    <n v="4"/>
    <m/>
    <n v="2880"/>
    <m/>
    <m/>
    <m/>
    <m/>
    <m/>
    <m/>
    <n v="0"/>
    <m/>
    <m/>
    <m/>
    <m/>
    <m/>
    <m/>
    <n v="0"/>
    <m/>
    <m/>
    <m/>
    <m/>
    <m/>
    <m/>
    <n v="0"/>
    <m/>
    <m/>
    <m/>
  </r>
  <r>
    <x v="23"/>
    <n v="2143012961"/>
    <x v="280"/>
    <x v="249"/>
    <s v=""/>
    <m/>
    <x v="68"/>
    <n v="261"/>
    <n v="8"/>
    <n v="17"/>
    <n v="308"/>
    <n v="9"/>
    <n v="19"/>
    <n v="308"/>
    <n v="9"/>
    <n v="19"/>
    <s v="小学"/>
    <n v="0"/>
    <n v="0"/>
    <n v="9"/>
    <n v="19"/>
    <m/>
    <n v="0"/>
    <n v="9269.454545454546"/>
    <n v="0"/>
    <m/>
    <n v="0"/>
    <n v="309"/>
    <n v="293"/>
    <n v="22"/>
    <n v="210960"/>
    <n v="203928"/>
    <n v="0"/>
    <n v="7032"/>
    <n v="9269.454545454546"/>
    <n v="30"/>
    <n v="27"/>
    <n v="3"/>
    <n v="19440"/>
    <n v="18792"/>
    <m/>
    <n v="648"/>
    <n v="44"/>
    <n v="42"/>
    <n v="3"/>
    <n v="30240"/>
    <n v="29232"/>
    <m/>
    <n v="1008"/>
    <n v="63"/>
    <n v="59"/>
    <n v="5"/>
    <n v="42480"/>
    <n v="41064"/>
    <m/>
    <n v="1416"/>
    <n v="44"/>
    <n v="41"/>
    <n v="3"/>
    <n v="29520"/>
    <n v="28536"/>
    <m/>
    <n v="984"/>
    <n v="61"/>
    <n v="58"/>
    <n v="3"/>
    <n v="41760"/>
    <n v="40368"/>
    <m/>
    <n v="1392"/>
    <n v="67"/>
    <n v="66"/>
    <n v="5"/>
    <n v="47520"/>
    <n v="45936"/>
    <m/>
    <n v="1584"/>
    <m/>
    <m/>
    <m/>
    <n v="0"/>
    <m/>
    <m/>
    <m/>
    <m/>
    <m/>
    <m/>
    <n v="0"/>
    <m/>
    <m/>
    <m/>
    <m/>
    <m/>
    <m/>
    <n v="0"/>
    <m/>
    <m/>
    <m/>
  </r>
  <r>
    <x v="23"/>
    <n v="3143011140"/>
    <x v="281"/>
    <x v="250"/>
    <s v=""/>
    <m/>
    <x v="69"/>
    <n v="353"/>
    <n v="9"/>
    <n v="27"/>
    <n v="363"/>
    <n v="9"/>
    <n v="27"/>
    <n v="363"/>
    <n v="0"/>
    <n v="0"/>
    <s v="初级中学"/>
    <n v="9"/>
    <n v="27"/>
    <n v="9"/>
    <n v="27"/>
    <m/>
    <n v="0"/>
    <n v="11595"/>
    <n v="0"/>
    <m/>
    <n v="0"/>
    <n v="364"/>
    <n v="348"/>
    <n v="20"/>
    <n v="250560"/>
    <n v="231900"/>
    <n v="284"/>
    <n v="18376"/>
    <n v="11595"/>
    <m/>
    <m/>
    <m/>
    <n v="0"/>
    <m/>
    <m/>
    <m/>
    <m/>
    <m/>
    <m/>
    <n v="0"/>
    <m/>
    <m/>
    <m/>
    <m/>
    <m/>
    <m/>
    <n v="0"/>
    <m/>
    <m/>
    <m/>
    <m/>
    <m/>
    <m/>
    <n v="0"/>
    <m/>
    <m/>
    <m/>
    <m/>
    <m/>
    <m/>
    <n v="0"/>
    <m/>
    <m/>
    <m/>
    <m/>
    <m/>
    <m/>
    <n v="0"/>
    <m/>
    <m/>
    <m/>
    <n v="119"/>
    <n v="115"/>
    <n v="9"/>
    <n v="82800"/>
    <n v="69900"/>
    <n v="284"/>
    <n v="5560"/>
    <n v="115"/>
    <n v="109"/>
    <n v="9"/>
    <n v="78480"/>
    <n v="82050"/>
    <m/>
    <n v="5416"/>
    <n v="130"/>
    <n v="124"/>
    <n v="11"/>
    <n v="89280"/>
    <n v="79950"/>
    <m/>
    <n v="7400"/>
  </r>
  <r>
    <x v="23"/>
    <n v="3143011141"/>
    <x v="282"/>
    <x v="251"/>
    <s v=""/>
    <m/>
    <x v="69"/>
    <n v="738"/>
    <n v="16"/>
    <n v="53"/>
    <n v="816"/>
    <n v="20"/>
    <n v="112"/>
    <n v="816"/>
    <n v="11"/>
    <n v="56"/>
    <s v="九年一贯制学校"/>
    <n v="9"/>
    <n v="56"/>
    <n v="20"/>
    <n v="112"/>
    <m/>
    <n v="0"/>
    <n v="8961.8379310344826"/>
    <n v="0"/>
    <m/>
    <n v="0"/>
    <n v="816"/>
    <n v="780"/>
    <n v="58"/>
    <n v="561600"/>
    <n v="519786.6"/>
    <n v="22210"/>
    <n v="19472"/>
    <n v="8961.8379310344826"/>
    <n v="54"/>
    <n v="50"/>
    <n v="4"/>
    <n v="36000"/>
    <n v="33774"/>
    <n v="1424"/>
    <n v="800"/>
    <n v="49"/>
    <n v="47"/>
    <n v="4"/>
    <n v="33840"/>
    <n v="31740"/>
    <n v="1340"/>
    <n v="752"/>
    <n v="77"/>
    <n v="73"/>
    <n v="5"/>
    <n v="52560"/>
    <n v="49300"/>
    <n v="2080"/>
    <n v="1168"/>
    <n v="82"/>
    <n v="80"/>
    <n v="6"/>
    <n v="57600"/>
    <n v="54040"/>
    <n v="2278"/>
    <n v="1280"/>
    <n v="75"/>
    <n v="73"/>
    <n v="6"/>
    <n v="52560"/>
    <n v="49300"/>
    <n v="2080"/>
    <n v="1168"/>
    <n v="64"/>
    <n v="60"/>
    <n v="5"/>
    <n v="43200"/>
    <n v="40528"/>
    <n v="1708"/>
    <n v="960"/>
    <n v="117"/>
    <n v="109"/>
    <n v="10"/>
    <n v="78480"/>
    <n v="72658"/>
    <n v="3104"/>
    <n v="2616"/>
    <n v="137"/>
    <n v="135"/>
    <n v="14"/>
    <n v="97200"/>
    <n v="91380"/>
    <n v="3845"/>
    <n v="2160"/>
    <n v="161"/>
    <n v="153"/>
    <n v="14"/>
    <n v="110160"/>
    <n v="97066.6"/>
    <n v="4351"/>
    <n v="8568"/>
  </r>
  <r>
    <x v="24"/>
    <n v="2143014506"/>
    <x v="283"/>
    <x v="252"/>
    <s v=""/>
    <m/>
    <x v="70"/>
    <n v="123"/>
    <n v="6"/>
    <n v="14"/>
    <n v="143"/>
    <n v="6"/>
    <n v="13"/>
    <n v="143"/>
    <n v="6"/>
    <n v="13"/>
    <s v="小学"/>
    <n v="0"/>
    <n v="0"/>
    <n v="6"/>
    <n v="13"/>
    <m/>
    <n v="7300"/>
    <n v="2802.5"/>
    <n v="7400"/>
    <m/>
    <n v="14700"/>
    <n v="127"/>
    <n v="21"/>
    <n v="8"/>
    <n v="15120"/>
    <n v="15120"/>
    <n v="0"/>
    <n v="0"/>
    <n v="1890"/>
    <n v="17"/>
    <n v="4"/>
    <n v="2"/>
    <n v="2880"/>
    <n v="2880"/>
    <m/>
    <n v="0"/>
    <n v="18"/>
    <n v="3"/>
    <n v="1"/>
    <n v="2160"/>
    <n v="2160"/>
    <m/>
    <n v="0"/>
    <n v="22"/>
    <n v="5"/>
    <n v="1"/>
    <n v="3600"/>
    <n v="3600"/>
    <m/>
    <n v="0"/>
    <n v="19"/>
    <n v="4"/>
    <n v="2"/>
    <n v="2880"/>
    <n v="2880"/>
    <m/>
    <n v="0"/>
    <n v="30"/>
    <n v="5"/>
    <n v="2"/>
    <n v="3600"/>
    <n v="360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n v="2143014507"/>
    <x v="284"/>
    <x v="253"/>
    <s v="联合5000元"/>
    <m/>
    <x v="70"/>
    <n v="55"/>
    <n v="6"/>
    <n v="13"/>
    <n v="85"/>
    <n v="6"/>
    <n v="10"/>
    <n v="85"/>
    <n v="6"/>
    <n v="10"/>
    <s v="小学"/>
    <n v="0"/>
    <n v="0"/>
    <n v="6"/>
    <n v="10"/>
    <m/>
    <n v="14000"/>
    <n v="6022.2222222222226"/>
    <n v="14600"/>
    <m/>
    <n v="28600"/>
    <n v="75"/>
    <n v="58"/>
    <n v="9"/>
    <n v="41760"/>
    <n v="40200"/>
    <n v="1560"/>
    <n v="0"/>
    <n v="4466.666666666667"/>
    <n v="7"/>
    <n v="7"/>
    <n v="1"/>
    <n v="5040"/>
    <n v="4780"/>
    <n v="260"/>
    <n v="0"/>
    <n v="7"/>
    <n v="6"/>
    <n v="2"/>
    <n v="4320"/>
    <n v="4060"/>
    <n v="260"/>
    <n v="0"/>
    <n v="7"/>
    <n v="6"/>
    <n v="1"/>
    <n v="4320"/>
    <n v="4060"/>
    <n v="260"/>
    <n v="0"/>
    <n v="16"/>
    <n v="10"/>
    <n v="2"/>
    <n v="7200"/>
    <n v="6940"/>
    <n v="260"/>
    <n v="0"/>
    <n v="16"/>
    <n v="13"/>
    <n v="2"/>
    <n v="9360"/>
    <n v="9100"/>
    <n v="260"/>
    <n v="0"/>
    <n v="22"/>
    <n v="16"/>
    <n v="2"/>
    <n v="11520"/>
    <n v="11260"/>
    <n v="260"/>
    <n v="0"/>
    <m/>
    <m/>
    <m/>
    <m/>
    <m/>
    <m/>
    <m/>
    <m/>
    <m/>
    <m/>
    <m/>
    <m/>
    <m/>
    <m/>
    <m/>
    <m/>
    <m/>
    <m/>
    <m/>
    <m/>
    <m/>
  </r>
  <r>
    <x v="24"/>
    <n v="2143014508"/>
    <x v="285"/>
    <x v="254"/>
    <s v=""/>
    <m/>
    <x v="70"/>
    <n v="62"/>
    <n v="6"/>
    <n v="9"/>
    <n v="76"/>
    <n v="6"/>
    <n v="7"/>
    <n v="76"/>
    <n v="6"/>
    <n v="7"/>
    <s v="小学"/>
    <n v="0"/>
    <n v="0"/>
    <n v="6"/>
    <n v="7"/>
    <m/>
    <n v="13400"/>
    <n v="5023.6000000000004"/>
    <n v="13800"/>
    <m/>
    <n v="27200"/>
    <n v="77"/>
    <n v="17"/>
    <n v="5"/>
    <n v="12240"/>
    <n v="11718"/>
    <n v="522"/>
    <n v="0"/>
    <n v="2343.6"/>
    <n v="10"/>
    <n v="3"/>
    <n v="1"/>
    <n v="2160"/>
    <n v="2052"/>
    <n v="108"/>
    <n v="0"/>
    <m/>
    <m/>
    <m/>
    <m/>
    <m/>
    <m/>
    <m/>
    <n v="10"/>
    <n v="4"/>
    <n v="2"/>
    <n v="2880"/>
    <n v="2736"/>
    <n v="144"/>
    <n v="0"/>
    <m/>
    <m/>
    <m/>
    <m/>
    <m/>
    <m/>
    <m/>
    <m/>
    <m/>
    <m/>
    <m/>
    <m/>
    <m/>
    <m/>
    <n v="18"/>
    <n v="10"/>
    <n v="2"/>
    <n v="7200"/>
    <n v="6840"/>
    <n v="360"/>
    <n v="0"/>
    <m/>
    <m/>
    <m/>
    <m/>
    <m/>
    <m/>
    <m/>
    <m/>
    <m/>
    <m/>
    <m/>
    <m/>
    <m/>
    <m/>
    <m/>
    <m/>
    <m/>
    <m/>
    <m/>
    <m/>
    <m/>
  </r>
  <r>
    <x v="24"/>
    <n v="2143014509"/>
    <x v="286"/>
    <x v="255"/>
    <s v="含群利5000元、岩泉4200元"/>
    <m/>
    <x v="70"/>
    <n v="131"/>
    <n v="6"/>
    <n v="15"/>
    <n v="168"/>
    <n v="6"/>
    <n v="13"/>
    <n v="168"/>
    <n v="6"/>
    <n v="13"/>
    <s v="小学"/>
    <n v="0"/>
    <n v="0"/>
    <n v="6"/>
    <n v="13"/>
    <m/>
    <n v="7300"/>
    <n v="4484.333333333333"/>
    <n v="7500"/>
    <m/>
    <n v="14800"/>
    <n v="177"/>
    <n v="68"/>
    <n v="12"/>
    <n v="48960"/>
    <n v="46512"/>
    <n v="2448"/>
    <m/>
    <n v="3876"/>
    <n v="25"/>
    <n v="12"/>
    <n v="2"/>
    <n v="8640"/>
    <n v="8205"/>
    <n v="432"/>
    <m/>
    <n v="27"/>
    <n v="16"/>
    <n v="2"/>
    <n v="11520"/>
    <n v="10944"/>
    <n v="576"/>
    <m/>
    <n v="32"/>
    <n v="14"/>
    <n v="2"/>
    <n v="10080"/>
    <n v="9576"/>
    <n v="504"/>
    <m/>
    <n v="36"/>
    <n v="8"/>
    <n v="2"/>
    <n v="5760"/>
    <n v="5472"/>
    <n v="288"/>
    <m/>
    <n v="25"/>
    <n v="13"/>
    <n v="2"/>
    <n v="9360"/>
    <n v="8892"/>
    <n v="468"/>
    <m/>
    <n v="32"/>
    <n v="5"/>
    <n v="2"/>
    <n v="3600"/>
    <n v="3420"/>
    <n v="180"/>
    <m/>
    <m/>
    <m/>
    <m/>
    <m/>
    <m/>
    <m/>
    <m/>
    <m/>
    <m/>
    <m/>
    <m/>
    <m/>
    <m/>
    <m/>
    <m/>
    <m/>
    <m/>
    <m/>
    <m/>
    <m/>
    <m/>
  </r>
  <r>
    <x v="24"/>
    <n v="2143014510"/>
    <x v="287"/>
    <x v="256"/>
    <s v=""/>
    <m/>
    <x v="70"/>
    <n v="132"/>
    <n v="7"/>
    <n v="11"/>
    <n v="138"/>
    <n v="6"/>
    <n v="9"/>
    <n v="138"/>
    <n v="6"/>
    <n v="9"/>
    <s v="小学"/>
    <n v="0"/>
    <n v="0"/>
    <n v="6"/>
    <n v="9"/>
    <m/>
    <n v="6900"/>
    <n v="4436.25"/>
    <n v="8100"/>
    <m/>
    <n v="15000"/>
    <n v="140"/>
    <n v="89"/>
    <n v="16"/>
    <n v="64080"/>
    <n v="64080"/>
    <m/>
    <m/>
    <n v="4005"/>
    <n v="19"/>
    <n v="18"/>
    <n v="3"/>
    <n v="12960"/>
    <n v="12960"/>
    <m/>
    <m/>
    <n v="27"/>
    <n v="21"/>
    <n v="3"/>
    <n v="15120"/>
    <n v="15120"/>
    <m/>
    <m/>
    <n v="26"/>
    <n v="1"/>
    <n v="2"/>
    <n v="720"/>
    <n v="720"/>
    <m/>
    <m/>
    <n v="22"/>
    <n v="10"/>
    <n v="2"/>
    <n v="7200"/>
    <n v="7200"/>
    <m/>
    <m/>
    <n v="23"/>
    <n v="21"/>
    <n v="3"/>
    <n v="15120"/>
    <n v="15120"/>
    <m/>
    <m/>
    <n v="23"/>
    <n v="18"/>
    <n v="3"/>
    <n v="12960"/>
    <n v="12960"/>
    <m/>
    <m/>
    <m/>
    <m/>
    <m/>
    <m/>
    <m/>
    <m/>
    <m/>
    <m/>
    <m/>
    <m/>
    <m/>
    <m/>
    <m/>
    <m/>
    <m/>
    <m/>
    <m/>
    <m/>
    <m/>
    <m/>
    <m/>
  </r>
  <r>
    <x v="24"/>
    <n v="2143020053"/>
    <x v="288"/>
    <x v="255"/>
    <m/>
    <s v="合并到和平小学"/>
    <x v="70"/>
    <n v="5"/>
    <n v="1"/>
    <n v="0"/>
    <n v="6"/>
    <n v="1"/>
    <n v="1"/>
    <n v="6"/>
    <n v="1"/>
    <n v="1"/>
    <s v="小学教学点"/>
    <n v="0"/>
    <n v="0"/>
    <n v="1"/>
    <n v="1"/>
    <n v="2500"/>
    <n v="2500"/>
    <n v="2500"/>
    <n v="2500"/>
    <m/>
    <n v="50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n v="2143020054"/>
    <x v="289"/>
    <x v="255"/>
    <m/>
    <s v="合并到和平小学 "/>
    <x v="70"/>
    <n v="11"/>
    <n v="1"/>
    <n v="0"/>
    <n v="17"/>
    <n v="1"/>
    <n v="1"/>
    <n v="17"/>
    <n v="1"/>
    <n v="1"/>
    <s v="小学教学点"/>
    <n v="0"/>
    <n v="0"/>
    <n v="1"/>
    <n v="1"/>
    <m/>
    <n v="2200"/>
    <n v="2200"/>
    <n v="2000"/>
    <m/>
    <n v="42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n v="2143020055"/>
    <x v="290"/>
    <x v="253"/>
    <m/>
    <s v="合并到斫曹小学 "/>
    <x v="70"/>
    <n v="1"/>
    <n v="1"/>
    <n v="0"/>
    <n v="3"/>
    <n v="1"/>
    <n v="1"/>
    <n v="3"/>
    <n v="1"/>
    <n v="1"/>
    <s v="小学教学点"/>
    <n v="0"/>
    <n v="0"/>
    <n v="1"/>
    <n v="1"/>
    <n v="2500"/>
    <n v="2500"/>
    <n v="2500"/>
    <n v="2500"/>
    <m/>
    <n v="500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n v="3143014086"/>
    <x v="291"/>
    <x v="257"/>
    <s v=""/>
    <m/>
    <x v="70"/>
    <n v="303"/>
    <n v="8"/>
    <n v="34"/>
    <n v="371"/>
    <n v="8"/>
    <n v="37"/>
    <n v="371"/>
    <n v="0"/>
    <n v="0"/>
    <s v="初级中学"/>
    <n v="8"/>
    <n v="37"/>
    <n v="8"/>
    <n v="37"/>
    <m/>
    <n v="0"/>
    <n v="2107.936507936508"/>
    <n v="0"/>
    <m/>
    <n v="0"/>
    <n v="333"/>
    <n v="166"/>
    <n v="63"/>
    <n v="132800"/>
    <n v="132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3"/>
    <n v="54"/>
    <n v="18"/>
    <n v="43200"/>
    <n v="37950"/>
    <m/>
    <m/>
    <n v="109"/>
    <n v="49"/>
    <n v="18"/>
    <n v="39200"/>
    <n v="37950"/>
    <m/>
    <m/>
    <n v="121"/>
    <n v="63"/>
    <n v="27"/>
    <n v="50400"/>
    <n v="56900"/>
    <m/>
    <m/>
  </r>
  <r>
    <x v="25"/>
    <m/>
    <x v="292"/>
    <x v="258"/>
    <s v="元"/>
    <m/>
    <x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5"/>
    <m/>
    <x v="292"/>
    <x v="259"/>
    <s v="元"/>
    <m/>
    <x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5"/>
    <m/>
    <x v="292"/>
    <x v="260"/>
    <m/>
    <m/>
    <x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3" minRefreshableVersion="3" createdVersion="3" indent="0" outline="1" outlineData="1" showDrill="0" multipleFieldFilters="0">
  <location ref="A3:J393" firstHeaderRow="1" firstDataRow="2" firstDataCol="1"/>
  <pivotFields count="98">
    <pivotField axis="axisRow" showAll="0">
      <items count="27">
        <item x="17"/>
        <item x="1"/>
        <item x="8"/>
        <item x="19"/>
        <item x="12"/>
        <item x="20"/>
        <item x="2"/>
        <item x="6"/>
        <item x="15"/>
        <item x="23"/>
        <item x="3"/>
        <item x="4"/>
        <item x="14"/>
        <item x="21"/>
        <item x="16"/>
        <item x="22"/>
        <item x="9"/>
        <item x="0"/>
        <item x="10"/>
        <item x="18"/>
        <item x="13"/>
        <item x="7"/>
        <item x="11"/>
        <item x="5"/>
        <item x="24"/>
        <item x="25"/>
        <item t="default"/>
      </items>
    </pivotField>
    <pivotField showAll="0"/>
    <pivotField axis="axisRow" showAll="0">
      <items count="294">
        <item x="4"/>
        <item x="6"/>
        <item x="2"/>
        <item x="5"/>
        <item x="3"/>
        <item x="0"/>
        <item x="1"/>
        <item x="219"/>
        <item x="209"/>
        <item x="208"/>
        <item x="221"/>
        <item x="9"/>
        <item x="22"/>
        <item x="210"/>
        <item x="217"/>
        <item x="10"/>
        <item x="112"/>
        <item x="108"/>
        <item x="13"/>
        <item x="11"/>
        <item x="23"/>
        <item x="16"/>
        <item x="17"/>
        <item x="15"/>
        <item x="12"/>
        <item x="14"/>
        <item x="18"/>
        <item x="7"/>
        <item x="19"/>
        <item x="20"/>
        <item x="218"/>
        <item x="24"/>
        <item x="25"/>
        <item x="26"/>
        <item x="27"/>
        <item x="44"/>
        <item x="28"/>
        <item x="29"/>
        <item x="46"/>
        <item x="30"/>
        <item x="31"/>
        <item x="32"/>
        <item x="33"/>
        <item x="34"/>
        <item x="35"/>
        <item x="36"/>
        <item x="45"/>
        <item x="37"/>
        <item x="38"/>
        <item x="39"/>
        <item x="40"/>
        <item x="41"/>
        <item x="42"/>
        <item x="43"/>
        <item x="61"/>
        <item x="51"/>
        <item x="49"/>
        <item x="47"/>
        <item x="54"/>
        <item x="48"/>
        <item x="58"/>
        <item x="59"/>
        <item x="55"/>
        <item x="60"/>
        <item x="57"/>
        <item x="53"/>
        <item x="56"/>
        <item x="50"/>
        <item x="52"/>
        <item x="62"/>
        <item x="72"/>
        <item x="65"/>
        <item x="67"/>
        <item x="63"/>
        <item x="73"/>
        <item x="68"/>
        <item x="71"/>
        <item x="70"/>
        <item x="64"/>
        <item x="66"/>
        <item x="69"/>
        <item x="75"/>
        <item x="82"/>
        <item x="77"/>
        <item x="79"/>
        <item x="76"/>
        <item x="78"/>
        <item x="80"/>
        <item x="74"/>
        <item x="81"/>
        <item x="91"/>
        <item x="92"/>
        <item x="84"/>
        <item x="85"/>
        <item x="86"/>
        <item x="93"/>
        <item x="88"/>
        <item x="94"/>
        <item x="87"/>
        <item x="89"/>
        <item x="90"/>
        <item x="83"/>
        <item x="105"/>
        <item x="104"/>
        <item x="97"/>
        <item x="102"/>
        <item x="106"/>
        <item x="103"/>
        <item x="96"/>
        <item x="98"/>
        <item x="95"/>
        <item x="99"/>
        <item x="100"/>
        <item x="101"/>
        <item x="107"/>
        <item x="109"/>
        <item x="110"/>
        <item x="113"/>
        <item x="111"/>
        <item x="132"/>
        <item x="115"/>
        <item x="135"/>
        <item x="116"/>
        <item x="127"/>
        <item x="134"/>
        <item x="124"/>
        <item x="138"/>
        <item x="129"/>
        <item x="114"/>
        <item x="117"/>
        <item x="133"/>
        <item x="130"/>
        <item x="136"/>
        <item x="137"/>
        <item x="118"/>
        <item x="119"/>
        <item x="125"/>
        <item x="131"/>
        <item x="120"/>
        <item x="128"/>
        <item x="126"/>
        <item x="121"/>
        <item x="122"/>
        <item x="123"/>
        <item x="141"/>
        <item x="143"/>
        <item x="142"/>
        <item x="140"/>
        <item x="139"/>
        <item x="152"/>
        <item x="151"/>
        <item x="150"/>
        <item x="148"/>
        <item x="153"/>
        <item x="149"/>
        <item x="147"/>
        <item x="146"/>
        <item x="145"/>
        <item x="144"/>
        <item x="164"/>
        <item x="154"/>
        <item x="168"/>
        <item x="155"/>
        <item x="160"/>
        <item x="166"/>
        <item x="158"/>
        <item x="161"/>
        <item x="157"/>
        <item x="167"/>
        <item x="162"/>
        <item x="165"/>
        <item x="163"/>
        <item x="156"/>
        <item x="159"/>
        <item x="175"/>
        <item x="169"/>
        <item x="170"/>
        <item x="171"/>
        <item x="172"/>
        <item x="174"/>
        <item x="173"/>
        <item x="182"/>
        <item x="179"/>
        <item x="183"/>
        <item x="180"/>
        <item x="181"/>
        <item x="176"/>
        <item x="178"/>
        <item x="177"/>
        <item x="189"/>
        <item x="192"/>
        <item x="186"/>
        <item x="187"/>
        <item x="190"/>
        <item x="191"/>
        <item x="188"/>
        <item x="185"/>
        <item x="184"/>
        <item x="193"/>
        <item x="205"/>
        <item x="194"/>
        <item x="195"/>
        <item x="196"/>
        <item x="197"/>
        <item x="198"/>
        <item x="206"/>
        <item x="199"/>
        <item x="200"/>
        <item x="201"/>
        <item x="202"/>
        <item x="204"/>
        <item x="207"/>
        <item x="203"/>
        <item x="211"/>
        <item x="214"/>
        <item x="215"/>
        <item x="212"/>
        <item x="220"/>
        <item x="216"/>
        <item x="213"/>
        <item x="229"/>
        <item x="233"/>
        <item x="235"/>
        <item x="225"/>
        <item x="231"/>
        <item x="224"/>
        <item x="232"/>
        <item x="236"/>
        <item x="223"/>
        <item x="234"/>
        <item x="222"/>
        <item x="226"/>
        <item x="230"/>
        <item x="228"/>
        <item x="227"/>
        <item x="242"/>
        <item x="245"/>
        <item x="244"/>
        <item x="239"/>
        <item x="243"/>
        <item x="237"/>
        <item x="241"/>
        <item x="240"/>
        <item x="238"/>
        <item x="254"/>
        <item x="252"/>
        <item x="251"/>
        <item x="246"/>
        <item x="253"/>
        <item x="247"/>
        <item x="248"/>
        <item x="249"/>
        <item x="250"/>
        <item x="262"/>
        <item x="258"/>
        <item x="257"/>
        <item x="261"/>
        <item x="256"/>
        <item x="263"/>
        <item x="260"/>
        <item x="264"/>
        <item x="259"/>
        <item x="255"/>
        <item x="272"/>
        <item x="266"/>
        <item x="271"/>
        <item x="270"/>
        <item x="269"/>
        <item x="268"/>
        <item x="273"/>
        <item x="267"/>
        <item x="265"/>
        <item x="21"/>
        <item x="8"/>
        <item x="281"/>
        <item x="275"/>
        <item x="282"/>
        <item x="278"/>
        <item x="276"/>
        <item x="279"/>
        <item x="274"/>
        <item x="280"/>
        <item x="277"/>
        <item x="291"/>
        <item x="286"/>
        <item x="290"/>
        <item x="288"/>
        <item x="287"/>
        <item x="289"/>
        <item x="285"/>
        <item x="283"/>
        <item x="284"/>
        <item x="292"/>
        <item t="default"/>
      </items>
    </pivotField>
    <pivotField defaultSubtotal="0" showAll="0"/>
    <pivotField defaultSubtotal="0" showAll="0"/>
    <pivotField defaultSubtotal="0" showAll="0"/>
    <pivotField axis="axisRow" showAll="0">
      <items count="74">
        <item x="0"/>
        <item x="9"/>
        <item x="10"/>
        <item x="11"/>
        <item x="12"/>
        <item x="15"/>
        <item x="13"/>
        <item x="14"/>
        <item x="16"/>
        <item x="18"/>
        <item x="17"/>
        <item x="19"/>
        <item x="20"/>
        <item x="28"/>
        <item x="26"/>
        <item x="27"/>
        <item x="29"/>
        <item x="31"/>
        <item x="30"/>
        <item x="33"/>
        <item x="32"/>
        <item x="34"/>
        <item x="35"/>
        <item x="53"/>
        <item x="43"/>
        <item x="42"/>
        <item x="55"/>
        <item x="3"/>
        <item x="7"/>
        <item x="44"/>
        <item x="4"/>
        <item x="25"/>
        <item x="22"/>
        <item x="8"/>
        <item x="1"/>
        <item x="5"/>
        <item x="52"/>
        <item x="21"/>
        <item x="23"/>
        <item m="1" x="72"/>
        <item x="24"/>
        <item x="51"/>
        <item x="45"/>
        <item x="48"/>
        <item x="49"/>
        <item x="46"/>
        <item x="54"/>
        <item x="50"/>
        <item x="47"/>
        <item x="6"/>
        <item x="2"/>
        <item x="37"/>
        <item x="36"/>
        <item x="38"/>
        <item x="39"/>
        <item x="41"/>
        <item x="40"/>
        <item x="57"/>
        <item x="58"/>
        <item x="56"/>
        <item x="60"/>
        <item x="59"/>
        <item x="63"/>
        <item x="61"/>
        <item x="62"/>
        <item x="65"/>
        <item x="64"/>
        <item x="67"/>
        <item x="66"/>
        <item x="68"/>
        <item x="69"/>
        <item x="70"/>
        <item h="1" x="71"/>
        <item t="default"/>
      </items>
    </pivotField>
    <pivotField dataField="1" showAll="0"/>
    <pivotField dataField="1" showAll="0"/>
    <pivotField dataField="1" showAll="0"/>
    <pivotField dataField="1" defaultSubtotal="0" showAll="0"/>
    <pivotField dataField="1" defaultSubtotal="0" showAll="0"/>
    <pivotField dataField="1" defaultSubtotal="0" showAll="0"/>
    <pivotField showAll="0"/>
    <pivotField showAll="0"/>
    <pivotField showAll="0"/>
    <pivotField showAll="0"/>
    <pivotField showAll="0"/>
    <pivotField showAll="0"/>
    <pivotField showAll="0"/>
    <pivotField showAll="0"/>
    <pivotField defaultSubtotal="0" showAll="0"/>
    <pivotField dataField="1" showAll="0"/>
    <pivotField defaultSubtotal="0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6"/>
    <field x="2"/>
  </rowFields>
  <rowItems count="389">
    <i>
      <x/>
    </i>
    <i r="1">
      <x v="23"/>
    </i>
    <i r="2">
      <x v="7"/>
    </i>
    <i r="1">
      <x v="24"/>
    </i>
    <i r="2">
      <x v="8"/>
    </i>
    <i r="1">
      <x v="25"/>
    </i>
    <i r="2">
      <x v="9"/>
    </i>
    <i r="1">
      <x v="26"/>
    </i>
    <i r="2">
      <x v="10"/>
    </i>
    <i r="1">
      <x v="29"/>
    </i>
    <i r="2">
      <x v="13"/>
    </i>
    <i r="1">
      <x v="36"/>
    </i>
    <i r="2">
      <x v="30"/>
    </i>
    <i r="1">
      <x v="41"/>
    </i>
    <i r="2">
      <x v="14"/>
    </i>
    <i r="1">
      <x v="42"/>
    </i>
    <i r="2">
      <x v="213"/>
    </i>
    <i r="1">
      <x v="43"/>
    </i>
    <i r="2">
      <x v="214"/>
    </i>
    <i r="1">
      <x v="44"/>
    </i>
    <i r="2">
      <x v="215"/>
    </i>
    <i r="1">
      <x v="45"/>
    </i>
    <i r="2">
      <x v="216"/>
    </i>
    <i r="1">
      <x v="46"/>
    </i>
    <i r="2">
      <x v="217"/>
    </i>
    <i r="1">
      <x v="47"/>
    </i>
    <i r="2">
      <x v="218"/>
    </i>
    <i r="1">
      <x v="48"/>
    </i>
    <i r="2">
      <x v="219"/>
    </i>
    <i>
      <x v="1"/>
    </i>
    <i r="1">
      <x v="27"/>
    </i>
    <i r="2">
      <x v="11"/>
    </i>
    <i r="1">
      <x v="28"/>
    </i>
    <i r="2">
      <x v="12"/>
    </i>
    <i r="1">
      <x v="30"/>
    </i>
    <i r="2">
      <x v="15"/>
    </i>
    <i r="1">
      <x v="33"/>
    </i>
    <i r="2">
      <x v="20"/>
    </i>
    <i r="1">
      <x v="34"/>
    </i>
    <i r="2">
      <x v="18"/>
    </i>
    <i r="2">
      <x v="19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8"/>
    </i>
    <i r="2">
      <x v="29"/>
    </i>
    <i r="1">
      <x v="35"/>
    </i>
    <i r="2">
      <x v="23"/>
    </i>
    <i r="1">
      <x v="49"/>
    </i>
    <i r="2">
      <x v="272"/>
    </i>
    <i r="1">
      <x v="50"/>
    </i>
    <i r="2">
      <x v="273"/>
    </i>
    <i>
      <x v="2"/>
    </i>
    <i r="1">
      <x v="31"/>
    </i>
    <i r="2">
      <x v="16"/>
    </i>
    <i r="1">
      <x v="32"/>
    </i>
    <i r="2">
      <x v="17"/>
    </i>
    <i r="1">
      <x v="37"/>
    </i>
    <i r="2">
      <x v="114"/>
    </i>
    <i r="1">
      <x v="38"/>
    </i>
    <i r="2">
      <x v="115"/>
    </i>
    <i r="1">
      <x v="40"/>
    </i>
    <i r="2">
      <x v="116"/>
    </i>
    <i r="2">
      <x v="117"/>
    </i>
    <i r="2">
      <x v="118"/>
    </i>
    <i>
      <x v="3"/>
    </i>
    <i r="1">
      <x v="60"/>
    </i>
    <i r="2">
      <x v="236"/>
    </i>
    <i r="2">
      <x v="237"/>
    </i>
    <i r="1">
      <x v="61"/>
    </i>
    <i r="2">
      <x v="235"/>
    </i>
    <i r="2">
      <x v="238"/>
    </i>
    <i r="2">
      <x v="239"/>
    </i>
    <i r="2">
      <x v="240"/>
    </i>
    <i r="2">
      <x v="241"/>
    </i>
    <i r="2">
      <x v="242"/>
    </i>
    <i r="2">
      <x v="243"/>
    </i>
    <i>
      <x v="4"/>
    </i>
    <i r="1">
      <x v="19"/>
    </i>
    <i r="2">
      <x v="159"/>
    </i>
    <i r="2">
      <x v="161"/>
    </i>
    <i r="2">
      <x v="166"/>
    </i>
    <i r="2">
      <x v="169"/>
    </i>
    <i r="2">
      <x v="171"/>
    </i>
    <i r="1">
      <x v="20"/>
    </i>
    <i r="2">
      <x v="160"/>
    </i>
    <i r="2">
      <x v="162"/>
    </i>
    <i r="2">
      <x v="163"/>
    </i>
    <i r="2">
      <x v="164"/>
    </i>
    <i r="2">
      <x v="165"/>
    </i>
    <i r="2">
      <x v="167"/>
    </i>
    <i r="2">
      <x v="168"/>
    </i>
    <i r="2">
      <x v="170"/>
    </i>
    <i r="2">
      <x v="172"/>
    </i>
    <i r="2">
      <x v="173"/>
    </i>
    <i>
      <x v="5"/>
    </i>
    <i r="1">
      <x v="62"/>
    </i>
    <i r="2">
      <x v="244"/>
    </i>
    <i r="2">
      <x v="248"/>
    </i>
    <i r="1">
      <x v="63"/>
    </i>
    <i r="2">
      <x v="245"/>
    </i>
    <i r="2">
      <x v="247"/>
    </i>
    <i r="2">
      <x v="249"/>
    </i>
    <i r="1">
      <x v="64"/>
    </i>
    <i r="2">
      <x v="246"/>
    </i>
    <i r="2">
      <x v="250"/>
    </i>
    <i r="2">
      <x v="251"/>
    </i>
    <i r="2">
      <x v="252"/>
    </i>
    <i>
      <x v="6"/>
    </i>
    <i r="1">
      <x v="1"/>
    </i>
    <i r="2">
      <x v="31"/>
    </i>
    <i r="2">
      <x v="32"/>
    </i>
    <i r="2">
      <x v="33"/>
    </i>
    <i r="2">
      <x v="36"/>
    </i>
    <i r="2">
      <x v="37"/>
    </i>
    <i r="2">
      <x v="40"/>
    </i>
    <i r="2">
      <x v="42"/>
    </i>
    <i r="2">
      <x v="46"/>
    </i>
    <i r="2">
      <x v="47"/>
    </i>
    <i r="2">
      <x v="48"/>
    </i>
    <i r="2">
      <x v="49"/>
    </i>
    <i r="2">
      <x v="51"/>
    </i>
    <i r="1">
      <x v="2"/>
    </i>
    <i r="2">
      <x v="34"/>
    </i>
    <i r="2">
      <x v="35"/>
    </i>
    <i r="2">
      <x v="38"/>
    </i>
    <i r="2">
      <x v="39"/>
    </i>
    <i r="2">
      <x v="41"/>
    </i>
    <i r="2">
      <x v="43"/>
    </i>
    <i r="2">
      <x v="44"/>
    </i>
    <i r="2">
      <x v="45"/>
    </i>
    <i r="2">
      <x v="50"/>
    </i>
    <i r="2">
      <x v="52"/>
    </i>
    <i r="2">
      <x v="53"/>
    </i>
    <i>
      <x v="7"/>
    </i>
    <i r="1">
      <x v="9"/>
    </i>
    <i r="2">
      <x v="91"/>
    </i>
    <i r="2">
      <x v="95"/>
    </i>
    <i r="2">
      <x v="97"/>
    </i>
    <i r="1">
      <x v="10"/>
    </i>
    <i r="2">
      <x v="90"/>
    </i>
    <i r="2">
      <x v="92"/>
    </i>
    <i r="2">
      <x v="93"/>
    </i>
    <i r="2">
      <x v="94"/>
    </i>
    <i r="2">
      <x v="96"/>
    </i>
    <i r="2">
      <x v="98"/>
    </i>
    <i r="2">
      <x v="99"/>
    </i>
    <i r="2">
      <x v="100"/>
    </i>
    <i r="2">
      <x v="101"/>
    </i>
    <i>
      <x v="8"/>
    </i>
    <i r="1">
      <x v="53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>
      <x v="9"/>
    </i>
    <i r="1">
      <x v="69"/>
    </i>
    <i r="2">
      <x v="275"/>
    </i>
    <i r="2">
      <x v="277"/>
    </i>
    <i r="2">
      <x v="278"/>
    </i>
    <i r="2">
      <x v="279"/>
    </i>
    <i r="2">
      <x v="280"/>
    </i>
    <i r="2">
      <x v="281"/>
    </i>
    <i r="2">
      <x v="282"/>
    </i>
    <i r="1">
      <x v="70"/>
    </i>
    <i r="2">
      <x v="274"/>
    </i>
    <i r="2">
      <x v="276"/>
    </i>
    <i>
      <x v="10"/>
    </i>
    <i r="1">
      <x v="3"/>
    </i>
    <i r="2">
      <x v="55"/>
    </i>
    <i r="2">
      <x v="56"/>
    </i>
    <i r="2">
      <x v="57"/>
    </i>
    <i r="2">
      <x v="59"/>
    </i>
    <i r="2">
      <x v="60"/>
    </i>
    <i r="2">
      <x v="63"/>
    </i>
    <i r="2">
      <x v="67"/>
    </i>
    <i r="1">
      <x v="4"/>
    </i>
    <i r="2">
      <x v="58"/>
    </i>
    <i r="2">
      <x v="61"/>
    </i>
    <i r="2">
      <x v="62"/>
    </i>
    <i r="2">
      <x v="64"/>
    </i>
    <i r="2">
      <x v="65"/>
    </i>
    <i r="2">
      <x v="66"/>
    </i>
    <i r="2">
      <x v="68"/>
    </i>
    <i>
      <x v="11"/>
    </i>
    <i r="1">
      <x v="5"/>
    </i>
    <i r="2">
      <x v="70"/>
    </i>
    <i r="2">
      <x v="74"/>
    </i>
    <i r="1">
      <x v="6"/>
    </i>
    <i r="2">
      <x v="54"/>
    </i>
    <i r="2">
      <x v="71"/>
    </i>
    <i r="2">
      <x v="72"/>
    </i>
    <i r="2">
      <x v="73"/>
    </i>
    <i r="2">
      <x v="77"/>
    </i>
    <i r="2">
      <x v="78"/>
    </i>
    <i r="2">
      <x v="79"/>
    </i>
    <i r="1">
      <x v="7"/>
    </i>
    <i r="2">
      <x v="69"/>
    </i>
    <i r="2">
      <x v="75"/>
    </i>
    <i r="2">
      <x v="76"/>
    </i>
    <i r="2">
      <x v="80"/>
    </i>
    <i>
      <x v="12"/>
    </i>
    <i r="1">
      <x v="51"/>
    </i>
    <i r="2">
      <x v="181"/>
    </i>
    <i r="2">
      <x v="183"/>
    </i>
    <i r="1">
      <x v="52"/>
    </i>
    <i r="2">
      <x v="182"/>
    </i>
    <i r="2">
      <x v="184"/>
    </i>
    <i r="2">
      <x v="185"/>
    </i>
    <i r="2">
      <x v="186"/>
    </i>
    <i r="2">
      <x v="187"/>
    </i>
    <i r="2">
      <x v="188"/>
    </i>
    <i>
      <x v="13"/>
    </i>
    <i r="1">
      <x v="65"/>
    </i>
    <i r="2">
      <x v="258"/>
    </i>
    <i r="2">
      <x v="260"/>
    </i>
    <i r="1">
      <x v="66"/>
    </i>
    <i r="2">
      <x v="253"/>
    </i>
    <i r="2">
      <x v="254"/>
    </i>
    <i r="2">
      <x v="255"/>
    </i>
    <i r="2">
      <x v="256"/>
    </i>
    <i r="2">
      <x v="257"/>
    </i>
    <i r="2">
      <x v="259"/>
    </i>
    <i r="2">
      <x v="261"/>
    </i>
    <i r="2">
      <x v="262"/>
    </i>
    <i>
      <x v="14"/>
    </i>
    <i r="1">
      <x v="54"/>
    </i>
    <i r="2">
      <x v="198"/>
    </i>
    <i r="2">
      <x v="201"/>
    </i>
    <i r="2">
      <x v="202"/>
    </i>
    <i r="2">
      <x v="208"/>
    </i>
    <i r="2">
      <x v="210"/>
    </i>
    <i r="1">
      <x v="55"/>
    </i>
    <i r="2">
      <x v="199"/>
    </i>
    <i r="2">
      <x v="205"/>
    </i>
    <i r="2">
      <x v="211"/>
    </i>
    <i r="1">
      <x v="56"/>
    </i>
    <i r="2">
      <x v="200"/>
    </i>
    <i r="2">
      <x v="203"/>
    </i>
    <i r="2">
      <x v="204"/>
    </i>
    <i r="2">
      <x v="206"/>
    </i>
    <i r="2">
      <x v="207"/>
    </i>
    <i r="2">
      <x v="209"/>
    </i>
    <i r="2">
      <x v="212"/>
    </i>
    <i>
      <x v="15"/>
    </i>
    <i r="1">
      <x v="67"/>
    </i>
    <i r="2">
      <x v="263"/>
    </i>
    <i r="2">
      <x v="265"/>
    </i>
    <i r="2">
      <x v="269"/>
    </i>
    <i r="1">
      <x v="68"/>
    </i>
    <i r="2">
      <x v="264"/>
    </i>
    <i r="2">
      <x v="266"/>
    </i>
    <i r="2">
      <x v="267"/>
    </i>
    <i r="2">
      <x v="268"/>
    </i>
    <i r="2">
      <x v="270"/>
    </i>
    <i r="2">
      <x v="271"/>
    </i>
    <i>
      <x v="16"/>
    </i>
    <i r="1">
      <x v="13"/>
    </i>
    <i r="2">
      <x v="123"/>
    </i>
    <i r="2">
      <x v="125"/>
    </i>
    <i r="2">
      <x v="126"/>
    </i>
    <i r="2">
      <x v="127"/>
    </i>
    <i r="2">
      <x v="131"/>
    </i>
    <i r="2">
      <x v="136"/>
    </i>
    <i r="2">
      <x v="139"/>
    </i>
    <i r="2">
      <x v="140"/>
    </i>
    <i r="1">
      <x v="14"/>
    </i>
    <i r="2">
      <x v="121"/>
    </i>
    <i r="2">
      <x v="124"/>
    </i>
    <i r="2">
      <x v="128"/>
    </i>
    <i r="2">
      <x v="129"/>
    </i>
    <i r="2">
      <x v="135"/>
    </i>
    <i r="2">
      <x v="137"/>
    </i>
    <i r="2">
      <x v="141"/>
    </i>
    <i r="2">
      <x v="142"/>
    </i>
    <i r="2">
      <x v="143"/>
    </i>
    <i r="1">
      <x v="15"/>
    </i>
    <i r="2">
      <x v="119"/>
    </i>
    <i r="2">
      <x v="120"/>
    </i>
    <i r="2">
      <x v="122"/>
    </i>
    <i r="2">
      <x v="130"/>
    </i>
    <i r="2">
      <x v="132"/>
    </i>
    <i r="2">
      <x v="133"/>
    </i>
    <i r="2">
      <x v="134"/>
    </i>
    <i r="2">
      <x v="138"/>
    </i>
    <i>
      <x v="1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18"/>
    </i>
    <i r="1">
      <x v="16"/>
    </i>
    <i r="2">
      <x v="144"/>
    </i>
    <i r="2">
      <x v="145"/>
    </i>
    <i r="2">
      <x v="146"/>
    </i>
    <i r="2">
      <x v="147"/>
    </i>
    <i r="2">
      <x v="148"/>
    </i>
    <i>
      <x v="19"/>
    </i>
    <i r="1">
      <x v="57"/>
    </i>
    <i r="2">
      <x v="221"/>
    </i>
    <i r="2">
      <x v="223"/>
    </i>
    <i r="2">
      <x v="225"/>
    </i>
    <i r="2">
      <x v="226"/>
    </i>
    <i r="2">
      <x v="231"/>
    </i>
    <i r="2">
      <x v="233"/>
    </i>
    <i r="2">
      <x v="234"/>
    </i>
    <i r="1">
      <x v="58"/>
    </i>
    <i r="2">
      <x v="222"/>
    </i>
    <i r="2">
      <x v="227"/>
    </i>
    <i r="2">
      <x v="229"/>
    </i>
    <i r="1">
      <x v="59"/>
    </i>
    <i r="2">
      <x v="220"/>
    </i>
    <i r="2">
      <x v="224"/>
    </i>
    <i r="2">
      <x v="228"/>
    </i>
    <i r="2">
      <x v="230"/>
    </i>
    <i r="2">
      <x v="232"/>
    </i>
    <i>
      <x v="20"/>
    </i>
    <i r="1">
      <x v="21"/>
    </i>
    <i r="2">
      <x v="175"/>
    </i>
    <i r="2">
      <x v="176"/>
    </i>
    <i r="2">
      <x v="177"/>
    </i>
    <i r="2">
      <x v="178"/>
    </i>
    <i r="2">
      <x v="180"/>
    </i>
    <i r="1">
      <x v="22"/>
    </i>
    <i r="2">
      <x v="174"/>
    </i>
    <i r="2">
      <x v="179"/>
    </i>
    <i>
      <x v="21"/>
    </i>
    <i r="1">
      <x v="11"/>
    </i>
    <i r="2">
      <x v="102"/>
    </i>
    <i r="2">
      <x v="103"/>
    </i>
    <i r="2">
      <x v="106"/>
    </i>
    <i r="2">
      <x v="107"/>
    </i>
    <i r="2">
      <x v="110"/>
    </i>
    <i r="1">
      <x v="12"/>
    </i>
    <i r="2">
      <x v="104"/>
    </i>
    <i r="2">
      <x v="105"/>
    </i>
    <i r="2">
      <x v="108"/>
    </i>
    <i r="2">
      <x v="109"/>
    </i>
    <i r="2">
      <x v="111"/>
    </i>
    <i r="2">
      <x v="112"/>
    </i>
    <i r="2">
      <x v="113"/>
    </i>
    <i>
      <x v="22"/>
    </i>
    <i r="1">
      <x v="17"/>
    </i>
    <i r="2">
      <x v="149"/>
    </i>
    <i r="2">
      <x v="153"/>
    </i>
    <i r="1">
      <x v="18"/>
    </i>
    <i r="2">
      <x v="150"/>
    </i>
    <i r="2">
      <x v="151"/>
    </i>
    <i r="2">
      <x v="152"/>
    </i>
    <i r="2">
      <x v="154"/>
    </i>
    <i r="2">
      <x v="155"/>
    </i>
    <i r="2">
      <x v="156"/>
    </i>
    <i r="2">
      <x v="157"/>
    </i>
    <i r="2">
      <x v="158"/>
    </i>
    <i>
      <x v="23"/>
    </i>
    <i r="1">
      <x v="8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>
      <x v="24"/>
    </i>
    <i r="1">
      <x v="71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求和项:2021学生数" fld="10" baseField="0" baseItem="0"/>
    <dataField name="求和项:2021班级数" fld="11" baseField="0" baseItem="0"/>
    <dataField name="求和项:2021教师数" fld="12" baseField="0" baseItem="0"/>
    <dataField name="求和项:上学期" fld="22" baseField="0" baseItem="0"/>
    <dataField name="求和项:2022学生数" fld="7" baseField="0" baseItem="0"/>
    <dataField name="求和项:2022班级数" fld="8" baseField="0" baseItem="0"/>
    <dataField name="求和项:2022教师数" fld="9" baseField="0" baseItem="0"/>
    <dataField name="求和项:下学期" fld="24" baseField="0" baseItem="0"/>
    <dataField name="求和项:合计" fld="26" baseField="0" baseItem="0"/>
  </dataFields>
  <formats count="276">
    <format dxfId="0">
      <pivotArea dataOnly="0" labelOnly="1" fieldPosition="0">
        <references count="3">
          <reference field="0" count="1" selected="0">
            <x v="14"/>
          </reference>
          <reference field="2" count="1">
            <x v="204"/>
          </reference>
          <reference field="6" count="1" selected="0">
            <x v="56"/>
          </reference>
        </references>
      </pivotArea>
    </format>
    <format dxfId="1">
      <pivotArea field="0" type="button" dataOnly="0" labelOnly="1" outline="0" fieldPosition="0"/>
    </format>
    <format dxfId="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">
      <pivotArea collapsedLevelsAreSubtotals="1" fieldPosition="0">
        <references count="1">
          <reference field="0" count="1">
            <x v="0"/>
          </reference>
        </references>
      </pivotArea>
    </format>
    <format dxfId="4">
      <pivotArea dataOnly="0" labelOnly="1" fieldPosition="0">
        <references count="1">
          <reference field="0" count="1">
            <x v="0"/>
          </reference>
        </references>
      </pivotArea>
    </format>
    <format dxfId="5">
      <pivotArea collapsedLevelsAreSubtotals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6">
      <pivotArea collapsedLevelsAreSubtotals="1" fieldPosition="0">
        <references count="3">
          <reference field="0" count="1" selected="0">
            <x v="0"/>
          </reference>
          <reference field="2" count="1">
            <x v="215"/>
          </reference>
          <reference field="6" count="1" selected="0">
            <x v="44"/>
          </reference>
        </references>
      </pivotArea>
    </format>
    <format dxfId="7">
      <pivotArea dataOnly="0" labelOnly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8">
      <pivotArea dataOnly="0" labelOnly="1" fieldPosition="0">
        <references count="3">
          <reference field="0" count="1" selected="0">
            <x v="0"/>
          </reference>
          <reference field="2" count="1">
            <x v="215"/>
          </reference>
          <reference field="6" count="1" selected="0">
            <x v="44"/>
          </reference>
        </references>
      </pivotArea>
    </format>
    <format dxfId="9">
      <pivotArea collapsedLevelsAreSubtotals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10">
      <pivotArea collapsedLevelsAreSubtotals="1" fieldPosition="0">
        <references count="3">
          <reference field="0" count="1" selected="0">
            <x v="0"/>
          </reference>
          <reference field="2" count="1">
            <x v="218"/>
          </reference>
          <reference field="6" count="1" selected="0">
            <x v="47"/>
          </reference>
        </references>
      </pivotArea>
    </format>
    <format dxfId="11">
      <pivotArea dataOnly="0" labelOnly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12">
      <pivotArea dataOnly="0" labelOnly="1" fieldPosition="0">
        <references count="3">
          <reference field="0" count="1" selected="0">
            <x v="0"/>
          </reference>
          <reference field="2" count="1">
            <x v="218"/>
          </reference>
          <reference field="6" count="1" selected="0">
            <x v="47"/>
          </reference>
        </references>
      </pivotArea>
    </format>
    <format dxfId="13">
      <pivotArea collapsedLevelsAreSubtotals="1" fieldPosition="0">
        <references count="1">
          <reference field="0" count="1">
            <x v="1"/>
          </reference>
        </references>
      </pivotArea>
    </format>
    <format dxfId="14">
      <pivotArea dataOnly="0" labelOnly="1" fieldPosition="0">
        <references count="1">
          <reference field="0" count="1">
            <x v="1"/>
          </reference>
        </references>
      </pivotArea>
    </format>
    <format dxfId="15">
      <pivotArea collapsedLevelsAreSubtotals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16">
      <pivotArea collapsedLevelsAreSubtotals="1" fieldPosition="0">
        <references count="3">
          <reference field="0" count="1" selected="0">
            <x v="1"/>
          </reference>
          <reference field="2" count="2">
            <x v="18"/>
            <x v="19"/>
          </reference>
          <reference field="6" count="1" selected="0">
            <x v="34"/>
          </reference>
        </references>
      </pivotArea>
    </format>
    <format dxfId="17">
      <pivotArea dataOnly="0" labelOnly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18">
      <pivotArea dataOnly="0" labelOnly="1" fieldPosition="0">
        <references count="3">
          <reference field="0" count="1" selected="0">
            <x v="1"/>
          </reference>
          <reference field="2" count="2">
            <x v="18"/>
            <x v="19"/>
          </reference>
          <reference field="6" count="1" selected="0">
            <x v="34"/>
          </reference>
        </references>
      </pivotArea>
    </format>
    <format dxfId="19">
      <pivotArea collapsedLevelsAreSubtotals="1" fieldPosition="0">
        <references count="3">
          <reference field="0" count="1" selected="0">
            <x v="1"/>
          </reference>
          <reference field="2" count="2">
            <x v="22"/>
            <x v="24"/>
          </reference>
          <reference field="6" count="1" selected="0">
            <x v="34"/>
          </reference>
        </references>
      </pivotArea>
    </format>
    <format dxfId="20">
      <pivotArea dataOnly="0" labelOnly="1" fieldPosition="0">
        <references count="3">
          <reference field="0" count="1" selected="0">
            <x v="1"/>
          </reference>
          <reference field="2" count="2">
            <x v="22"/>
            <x v="24"/>
          </reference>
          <reference field="6" count="1" selected="0">
            <x v="34"/>
          </reference>
        </references>
      </pivotArea>
    </format>
    <format dxfId="21">
      <pivotArea collapsedLevelsAreSubtotals="1" fieldPosition="0">
        <references count="3">
          <reference field="0" count="1" selected="0">
            <x v="1"/>
          </reference>
          <reference field="2" count="3">
            <x v="26"/>
            <x v="27"/>
            <x v="28"/>
          </reference>
          <reference field="6" count="1" selected="0">
            <x v="34"/>
          </reference>
        </references>
      </pivotArea>
    </format>
    <format dxfId="22">
      <pivotArea dataOnly="0" labelOnly="1" fieldPosition="0">
        <references count="3">
          <reference field="0" count="1" selected="0">
            <x v="1"/>
          </reference>
          <reference field="2" count="3">
            <x v="26"/>
            <x v="27"/>
            <x v="28"/>
          </reference>
          <reference field="6" count="1" selected="0">
            <x v="34"/>
          </reference>
        </references>
      </pivotArea>
    </format>
    <format dxfId="23">
      <pivotArea collapsedLevelsAreSubtotals="1" fieldPosition="0">
        <references count="1">
          <reference field="0" count="1">
            <x v="2"/>
          </reference>
        </references>
      </pivotArea>
    </format>
    <format dxfId="24">
      <pivotArea dataOnly="0" labelOnly="1" fieldPosition="0">
        <references count="1">
          <reference field="0" count="1">
            <x v="2"/>
          </reference>
        </references>
      </pivotArea>
    </format>
    <format dxfId="25">
      <pivotArea collapsedLevelsAreSubtotals="1" fieldPosition="0">
        <references count="2">
          <reference field="0" count="1" selected="0">
            <x v="2"/>
          </reference>
          <reference field="6" count="1">
            <x v="39"/>
          </reference>
        </references>
      </pivotArea>
    </format>
    <format dxfId="26">
      <pivotArea collapsedLevelsAreSubtotals="1" fieldPosition="0">
        <references count="3">
          <reference field="0" count="1" selected="0">
            <x v="2"/>
          </reference>
          <reference field="2" count="1">
            <x v="117"/>
          </reference>
          <reference field="6" count="1" selected="0">
            <x v="39"/>
          </reference>
        </references>
      </pivotArea>
    </format>
    <format dxfId="27">
      <pivotArea dataOnly="0" labelOnly="1" fieldPosition="0">
        <references count="2">
          <reference field="0" count="1" selected="0">
            <x v="2"/>
          </reference>
          <reference field="6" count="1">
            <x v="39"/>
          </reference>
        </references>
      </pivotArea>
    </format>
    <format dxfId="28">
      <pivotArea dataOnly="0" labelOnly="1" fieldPosition="0">
        <references count="3">
          <reference field="0" count="1" selected="0">
            <x v="2"/>
          </reference>
          <reference field="2" count="1">
            <x v="117"/>
          </reference>
          <reference field="6" count="1" selected="0">
            <x v="39"/>
          </reference>
        </references>
      </pivotArea>
    </format>
    <format dxfId="29">
      <pivotArea collapsedLevelsAreSubtotals="1" fieldPosition="0">
        <references count="1">
          <reference field="0" count="1">
            <x v="3"/>
          </reference>
        </references>
      </pivotArea>
    </format>
    <format dxfId="30">
      <pivotArea dataOnly="0" labelOnly="1" fieldPosition="0">
        <references count="1">
          <reference field="0" count="1">
            <x v="3"/>
          </reference>
        </references>
      </pivotArea>
    </format>
    <format dxfId="31">
      <pivotArea collapsedLevelsAreSubtotals="1" fieldPosition="0">
        <references count="2">
          <reference field="0" count="1" selected="0">
            <x v="3"/>
          </reference>
          <reference field="6" count="1">
            <x v="61"/>
          </reference>
        </references>
      </pivotArea>
    </format>
    <format dxfId="32">
      <pivotArea collapsedLevelsAreSubtotals="1" fieldPosition="0">
        <references count="3">
          <reference field="0" count="1" selected="0">
            <x v="3"/>
          </reference>
          <reference field="2" count="1">
            <x v="235"/>
          </reference>
          <reference field="6" count="1" selected="0">
            <x v="61"/>
          </reference>
        </references>
      </pivotArea>
    </format>
    <format dxfId="33">
      <pivotArea dataOnly="0" labelOnly="1" fieldPosition="0">
        <references count="2">
          <reference field="0" count="1" selected="0">
            <x v="3"/>
          </reference>
          <reference field="6" count="1">
            <x v="61"/>
          </reference>
        </references>
      </pivotArea>
    </format>
    <format dxfId="34">
      <pivotArea dataOnly="0" labelOnly="1" fieldPosition="0">
        <references count="3">
          <reference field="0" count="1" selected="0">
            <x v="3"/>
          </reference>
          <reference field="2" count="1">
            <x v="235"/>
          </reference>
          <reference field="6" count="1" selected="0">
            <x v="61"/>
          </reference>
        </references>
      </pivotArea>
    </format>
    <format dxfId="35">
      <pivotArea collapsedLevelsAreSubtotals="1" fieldPosition="0">
        <references count="3">
          <reference field="0" count="1" selected="0">
            <x v="3"/>
          </reference>
          <reference field="2" count="4">
            <x v="239"/>
            <x v="240"/>
            <x v="241"/>
            <x v="242"/>
          </reference>
          <reference field="6" count="1" selected="0">
            <x v="61"/>
          </reference>
        </references>
      </pivotArea>
    </format>
    <format dxfId="36">
      <pivotArea dataOnly="0" labelOnly="1" fieldPosition="0">
        <references count="3">
          <reference field="0" count="1" selected="0">
            <x v="3"/>
          </reference>
          <reference field="2" count="4">
            <x v="239"/>
            <x v="240"/>
            <x v="241"/>
            <x v="242"/>
          </reference>
          <reference field="6" count="1" selected="0">
            <x v="61"/>
          </reference>
        </references>
      </pivotArea>
    </format>
    <format dxfId="37">
      <pivotArea collapsedLevelsAreSubtotals="1" fieldPosition="0">
        <references count="1">
          <reference field="0" count="1">
            <x v="4"/>
          </reference>
        </references>
      </pivotArea>
    </format>
    <format dxfId="38">
      <pivotArea collapsedLevelsAreSubtotals="1" fieldPosition="0">
        <references count="2">
          <reference field="0" count="1" selected="0">
            <x v="4"/>
          </reference>
          <reference field="6" count="1">
            <x v="19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40">
      <pivotArea dataOnly="0" labelOnly="1" fieldPosition="0">
        <references count="2">
          <reference field="0" count="1" selected="0">
            <x v="4"/>
          </reference>
          <reference field="6" count="1">
            <x v="19"/>
          </reference>
        </references>
      </pivotArea>
    </format>
    <format dxfId="41">
      <pivotArea collapsedLevelsAreSubtotals="1" fieldPosition="0">
        <references count="3">
          <reference field="0" count="1" selected="0">
            <x v="4"/>
          </reference>
          <reference field="2" count="3">
            <x v="166"/>
            <x v="169"/>
            <x v="171"/>
          </reference>
          <reference field="6" count="1" selected="0">
            <x v="19"/>
          </reference>
        </references>
      </pivotArea>
    </format>
    <format dxfId="42">
      <pivotArea collapsedLevelsAreSubtotals="1" fieldPosition="0">
        <references count="2">
          <reference field="0" count="1" selected="0">
            <x v="4"/>
          </reference>
          <reference field="6" count="1">
            <x v="20"/>
          </reference>
        </references>
      </pivotArea>
    </format>
    <format dxfId="43">
      <pivotArea dataOnly="0" labelOnly="1" fieldPosition="0">
        <references count="2">
          <reference field="0" count="1" selected="0">
            <x v="4"/>
          </reference>
          <reference field="6" count="1">
            <x v="20"/>
          </reference>
        </references>
      </pivotArea>
    </format>
    <format dxfId="44">
      <pivotArea dataOnly="0" labelOnly="1" fieldPosition="0">
        <references count="3">
          <reference field="0" count="1" selected="0">
            <x v="4"/>
          </reference>
          <reference field="2" count="3">
            <x v="166"/>
            <x v="169"/>
            <x v="171"/>
          </reference>
          <reference field="6" count="1" selected="0">
            <x v="19"/>
          </reference>
        </references>
      </pivotArea>
    </format>
    <format dxfId="45">
      <pivotArea collapsedLevelsAreSubtotals="1" fieldPosition="0">
        <references count="3">
          <reference field="0" count="1" selected="0">
            <x v="4"/>
          </reference>
          <reference field="2" count="1">
            <x v="162"/>
          </reference>
          <reference field="6" count="1" selected="0">
            <x v="20"/>
          </reference>
        </references>
      </pivotArea>
    </format>
    <format dxfId="46">
      <pivotArea dataOnly="0" labelOnly="1" fieldPosition="0">
        <references count="3">
          <reference field="0" count="1" selected="0">
            <x v="4"/>
          </reference>
          <reference field="2" count="1">
            <x v="162"/>
          </reference>
          <reference field="6" count="1" selected="0">
            <x v="20"/>
          </reference>
        </references>
      </pivotArea>
    </format>
    <format dxfId="47">
      <pivotArea collapsedLevelsAreSubtotals="1" fieldPosition="0">
        <references count="3">
          <reference field="0" count="1" selected="0">
            <x v="4"/>
          </reference>
          <reference field="2" count="2">
            <x v="165"/>
            <x v="167"/>
          </reference>
          <reference field="6" count="1" selected="0">
            <x v="20"/>
          </reference>
        </references>
      </pivotArea>
    </format>
    <format dxfId="48">
      <pivotArea dataOnly="0" labelOnly="1" fieldPosition="0">
        <references count="3">
          <reference field="0" count="1" selected="0">
            <x v="4"/>
          </reference>
          <reference field="2" count="2">
            <x v="165"/>
            <x v="167"/>
          </reference>
          <reference field="6" count="1" selected="0">
            <x v="20"/>
          </reference>
        </references>
      </pivotArea>
    </format>
    <format dxfId="49">
      <pivotArea collapsedLevelsAreSubtotals="1" fieldPosition="0">
        <references count="3">
          <reference field="0" count="1" selected="0">
            <x v="4"/>
          </reference>
          <reference field="2" count="2">
            <x v="172"/>
            <x v="173"/>
          </reference>
          <reference field="6" count="1" selected="0">
            <x v="20"/>
          </reference>
        </references>
      </pivotArea>
    </format>
    <format dxfId="50">
      <pivotArea collapsedLevelsAreSubtotals="1" fieldPosition="0">
        <references count="1">
          <reference field="0" count="1">
            <x v="5"/>
          </reference>
        </references>
      </pivotArea>
    </format>
    <format dxfId="51">
      <pivotArea dataOnly="0" labelOnly="1" fieldPosition="0">
        <references count="1">
          <reference field="0" count="1">
            <x v="5"/>
          </reference>
        </references>
      </pivotArea>
    </format>
    <format dxfId="52">
      <pivotArea dataOnly="0" labelOnly="1" fieldPosition="0">
        <references count="3">
          <reference field="0" count="1" selected="0">
            <x v="4"/>
          </reference>
          <reference field="2" count="2">
            <x v="172"/>
            <x v="173"/>
          </reference>
          <reference field="6" count="1" selected="0">
            <x v="20"/>
          </reference>
        </references>
      </pivotArea>
    </format>
    <format dxfId="53">
      <pivotArea collapsedLevelsAreSubtotals="1" fieldPosition="0">
        <references count="2">
          <reference field="0" count="1" selected="0">
            <x v="5"/>
          </reference>
          <reference field="6" count="1">
            <x v="63"/>
          </reference>
        </references>
      </pivotArea>
    </format>
    <format dxfId="54">
      <pivotArea dataOnly="0" labelOnly="1" fieldPosition="0">
        <references count="2">
          <reference field="0" count="1" selected="0">
            <x v="5"/>
          </reference>
          <reference field="6" count="1">
            <x v="63"/>
          </reference>
        </references>
      </pivotArea>
    </format>
    <format dxfId="55">
      <pivotArea collapsedLevelsAreSubtotals="1" fieldPosition="0">
        <references count="3">
          <reference field="0" count="1" selected="0">
            <x v="5"/>
          </reference>
          <reference field="2" count="2">
            <x v="247"/>
            <x v="249"/>
          </reference>
          <reference field="6" count="1" selected="0">
            <x v="63"/>
          </reference>
        </references>
      </pivotArea>
    </format>
    <format dxfId="56">
      <pivotArea collapsedLevelsAreSubtotals="1" fieldPosition="0">
        <references count="2">
          <reference field="0" count="1" selected="0">
            <x v="5"/>
          </reference>
          <reference field="6" count="1">
            <x v="64"/>
          </reference>
        </references>
      </pivotArea>
    </format>
    <format dxfId="57">
      <pivotArea dataOnly="0" labelOnly="1" fieldPosition="0">
        <references count="2">
          <reference field="0" count="1" selected="0">
            <x v="5"/>
          </reference>
          <reference field="6" count="1">
            <x v="64"/>
          </reference>
        </references>
      </pivotArea>
    </format>
    <format dxfId="58">
      <pivotArea dataOnly="0" labelOnly="1" fieldPosition="0">
        <references count="3">
          <reference field="0" count="1" selected="0">
            <x v="5"/>
          </reference>
          <reference field="2" count="2">
            <x v="247"/>
            <x v="249"/>
          </reference>
          <reference field="6" count="1" selected="0">
            <x v="63"/>
          </reference>
        </references>
      </pivotArea>
    </format>
    <format dxfId="59">
      <pivotArea collapsedLevelsAreSubtotals="1" fieldPosition="0">
        <references count="3">
          <reference field="0" count="1" selected="0">
            <x v="5"/>
          </reference>
          <reference field="2" count="3">
            <x v="250"/>
            <x v="251"/>
            <x v="252"/>
          </reference>
          <reference field="6" count="1" selected="0">
            <x v="64"/>
          </reference>
        </references>
      </pivotArea>
    </format>
    <format dxfId="60">
      <pivotArea collapsedLevelsAreSubtotals="1" fieldPosition="0">
        <references count="1">
          <reference field="0" count="1">
            <x v="6"/>
          </reference>
        </references>
      </pivotArea>
    </format>
    <format dxfId="61">
      <pivotArea collapsedLevelsAreSubtotals="1" fieldPosition="0">
        <references count="2">
          <reference field="0" count="1" selected="0">
            <x v="6"/>
          </reference>
          <reference field="6" count="1">
            <x v="1"/>
          </reference>
        </references>
      </pivotArea>
    </format>
    <format dxfId="62">
      <pivotArea collapsedLevelsAreSubtotals="1" fieldPosition="0">
        <references count="3">
          <reference field="0" count="1" selected="0">
            <x v="6"/>
          </reference>
          <reference field="2" count="5">
            <x v="31"/>
            <x v="32"/>
            <x v="33"/>
            <x v="36"/>
            <x v="37"/>
          </reference>
          <reference field="6" count="1" selected="0">
            <x v="1"/>
          </reference>
        </references>
      </pivotArea>
    </format>
    <format dxfId="63">
      <pivotArea dataOnly="0" labelOnly="1" fieldPosition="0">
        <references count="1">
          <reference field="0" count="1">
            <x v="6"/>
          </reference>
        </references>
      </pivotArea>
    </format>
    <format dxfId="64">
      <pivotArea dataOnly="0" labelOnly="1" fieldPosition="0">
        <references count="2">
          <reference field="0" count="1" selected="0">
            <x v="6"/>
          </reference>
          <reference field="6" count="1">
            <x v="1"/>
          </reference>
        </references>
      </pivotArea>
    </format>
    <format dxfId="65">
      <pivotArea dataOnly="0" labelOnly="1" fieldPosition="0">
        <references count="3">
          <reference field="0" count="1" selected="0">
            <x v="5"/>
          </reference>
          <reference field="2" count="8">
            <x v="31"/>
            <x v="32"/>
            <x v="33"/>
            <x v="36"/>
            <x v="37"/>
            <x v="250"/>
            <x v="251"/>
            <x v="252"/>
          </reference>
          <reference field="6" count="1" selected="0">
            <x v="64"/>
          </reference>
        </references>
      </pivotArea>
    </format>
    <format dxfId="66">
      <pivotArea collapsedLevelsAreSubtotals="1" fieldPosition="0">
        <references count="3">
          <reference field="0" count="1" selected="0">
            <x v="6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67">
      <pivotArea dataOnly="0" labelOnly="1" fieldPosition="0">
        <references count="3">
          <reference field="0" count="1" selected="0">
            <x v="6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68">
      <pivotArea collapsedLevelsAreSubtotals="1" fieldPosition="0">
        <references count="3">
          <reference field="0" count="1" selected="0">
            <x v="6"/>
          </reference>
          <reference field="2" count="3">
            <x v="48"/>
            <x v="49"/>
            <x v="51"/>
          </reference>
          <reference field="6" count="1" selected="0">
            <x v="1"/>
          </reference>
        </references>
      </pivotArea>
    </format>
    <format dxfId="69">
      <pivotArea collapsedLevelsAreSubtotals="1" fieldPosition="0">
        <references count="2">
          <reference field="0" count="1" selected="0">
            <x v="6"/>
          </reference>
          <reference field="6" count="1">
            <x v="2"/>
          </reference>
        </references>
      </pivotArea>
    </format>
    <format dxfId="70">
      <pivotArea collapsedLevelsAreSubtotals="1" fieldPosition="0">
        <references count="3">
          <reference field="0" count="1" selected="0">
            <x v="6"/>
          </reference>
          <reference field="2" count="1">
            <x v="34"/>
          </reference>
          <reference field="6" count="1" selected="0">
            <x v="2"/>
          </reference>
        </references>
      </pivotArea>
    </format>
    <format dxfId="71">
      <pivotArea dataOnly="0" labelOnly="1" fieldPosition="0">
        <references count="2">
          <reference field="0" count="1" selected="0">
            <x v="6"/>
          </reference>
          <reference field="6" count="1">
            <x v="2"/>
          </reference>
        </references>
      </pivotArea>
    </format>
    <format dxfId="72">
      <pivotArea dataOnly="0" labelOnly="1" fieldPosition="0">
        <references count="3">
          <reference field="0" count="1" selected="0">
            <x v="6"/>
          </reference>
          <reference field="2" count="4">
            <x v="34"/>
            <x v="48"/>
            <x v="49"/>
            <x v="51"/>
          </reference>
          <reference field="6" count="1" selected="0">
            <x v="1"/>
          </reference>
        </references>
      </pivotArea>
    </format>
    <format dxfId="73">
      <pivotArea collapsedLevelsAreSubtotals="1" fieldPosition="0">
        <references count="3">
          <reference field="0" count="1" selected="0">
            <x v="6"/>
          </reference>
          <reference field="2" count="2">
            <x v="41"/>
            <x v="43"/>
          </reference>
          <reference field="6" count="1" selected="0">
            <x v="2"/>
          </reference>
        </references>
      </pivotArea>
    </format>
    <format dxfId="74">
      <pivotArea dataOnly="0" labelOnly="1" fieldPosition="0">
        <references count="3">
          <reference field="0" count="1" selected="0">
            <x v="6"/>
          </reference>
          <reference field="2" count="2">
            <x v="41"/>
            <x v="43"/>
          </reference>
          <reference field="6" count="1" selected="0">
            <x v="2"/>
          </reference>
        </references>
      </pivotArea>
    </format>
    <format dxfId="75">
      <pivotArea collapsedLevelsAreSubtotals="1" fieldPosition="0">
        <references count="3">
          <reference field="0" count="1" selected="0">
            <x v="6"/>
          </reference>
          <reference field="2" count="2">
            <x v="45"/>
            <x v="50"/>
          </reference>
          <reference field="6" count="1" selected="0">
            <x v="2"/>
          </reference>
        </references>
      </pivotArea>
    </format>
    <format dxfId="76">
      <pivotArea dataOnly="0" labelOnly="1" fieldPosition="0">
        <references count="3">
          <reference field="0" count="1" selected="0">
            <x v="6"/>
          </reference>
          <reference field="2" count="2">
            <x v="45"/>
            <x v="50"/>
          </reference>
          <reference field="6" count="1" selected="0">
            <x v="2"/>
          </reference>
        </references>
      </pivotArea>
    </format>
    <format dxfId="77">
      <pivotArea collapsedLevelsAreSubtotals="1" fieldPosition="0">
        <references count="1">
          <reference field="0" count="1">
            <x v="7"/>
          </reference>
        </references>
      </pivotArea>
    </format>
    <format dxfId="78">
      <pivotArea collapsedLevelsAreSubtotals="1" fieldPosition="0">
        <references count="2">
          <reference field="0" count="1" selected="0">
            <x v="7"/>
          </reference>
          <reference field="6" count="1">
            <x v="9"/>
          </reference>
        </references>
      </pivotArea>
    </format>
    <format dxfId="79">
      <pivotArea collapsedLevelsAreSubtotals="1" fieldPosition="0">
        <references count="3">
          <reference field="0" count="1" selected="0">
            <x v="7"/>
          </reference>
          <reference field="2" count="1">
            <x v="91"/>
          </reference>
          <reference field="6" count="1" selected="0">
            <x v="9"/>
          </reference>
        </references>
      </pivotArea>
    </format>
    <format dxfId="80">
      <pivotArea dataOnly="0" labelOnly="1" fieldPosition="0">
        <references count="1">
          <reference field="0" count="1">
            <x v="7"/>
          </reference>
        </references>
      </pivotArea>
    </format>
    <format dxfId="81">
      <pivotArea dataOnly="0" labelOnly="1" fieldPosition="0">
        <references count="2">
          <reference field="0" count="1" selected="0">
            <x v="7"/>
          </reference>
          <reference field="6" count="1">
            <x v="9"/>
          </reference>
        </references>
      </pivotArea>
    </format>
    <format dxfId="82">
      <pivotArea dataOnly="0" labelOnly="1" fieldPosition="0">
        <references count="3">
          <reference field="0" count="1" selected="0">
            <x v="7"/>
          </reference>
          <reference field="2" count="1">
            <x v="91"/>
          </reference>
          <reference field="6" count="1" selected="0">
            <x v="9"/>
          </reference>
        </references>
      </pivotArea>
    </format>
    <format dxfId="83">
      <pivotArea collapsedLevelsAreSubtotals="1" fieldPosition="0">
        <references count="3">
          <reference field="0" count="1" selected="0">
            <x v="7"/>
          </reference>
          <reference field="2" count="1">
            <x v="97"/>
          </reference>
          <reference field="6" count="1" selected="0">
            <x v="9"/>
          </reference>
        </references>
      </pivotArea>
    </format>
    <format dxfId="84">
      <pivotArea collapsedLevelsAreSubtotals="1" fieldPosition="0">
        <references count="2">
          <reference field="0" count="1" selected="0">
            <x v="7"/>
          </reference>
          <reference field="6" count="1">
            <x v="10"/>
          </reference>
        </references>
      </pivotArea>
    </format>
    <format dxfId="85">
      <pivotArea dataOnly="0" labelOnly="1" fieldPosition="0">
        <references count="2">
          <reference field="0" count="1" selected="0">
            <x v="7"/>
          </reference>
          <reference field="6" count="1">
            <x v="10"/>
          </reference>
        </references>
      </pivotArea>
    </format>
    <format dxfId="86">
      <pivotArea dataOnly="0" labelOnly="1" fieldPosition="0">
        <references count="3">
          <reference field="0" count="1" selected="0">
            <x v="7"/>
          </reference>
          <reference field="2" count="1">
            <x v="97"/>
          </reference>
          <reference field="6" count="1" selected="0">
            <x v="9"/>
          </reference>
        </references>
      </pivotArea>
    </format>
    <format dxfId="87">
      <pivotArea collapsedLevelsAreSubtotals="1" fieldPosition="0">
        <references count="3">
          <reference field="0" count="1" selected="0">
            <x v="7"/>
          </reference>
          <reference field="2" count="6">
            <x v="92"/>
            <x v="93"/>
            <x v="94"/>
            <x v="96"/>
            <x v="98"/>
            <x v="99"/>
          </reference>
          <reference field="6" count="1" selected="0">
            <x v="10"/>
          </reference>
        </references>
      </pivotArea>
    </format>
    <format dxfId="88">
      <pivotArea dataOnly="0" labelOnly="1" fieldPosition="0">
        <references count="3">
          <reference field="0" count="1" selected="0">
            <x v="7"/>
          </reference>
          <reference field="2" count="6">
            <x v="92"/>
            <x v="93"/>
            <x v="94"/>
            <x v="96"/>
            <x v="98"/>
            <x v="99"/>
          </reference>
          <reference field="6" count="1" selected="0">
            <x v="10"/>
          </reference>
        </references>
      </pivotArea>
    </format>
    <format dxfId="89">
      <pivotArea collapsedLevelsAreSubtotals="1" fieldPosition="0">
        <references count="3">
          <reference field="0" count="1" selected="0">
            <x v="7"/>
          </reference>
          <reference field="2" count="1">
            <x v="101"/>
          </reference>
          <reference field="6" count="1" selected="0">
            <x v="10"/>
          </reference>
        </references>
      </pivotArea>
    </format>
    <format dxfId="90">
      <pivotArea collapsedLevelsAreSubtotals="1" fieldPosition="0">
        <references count="1">
          <reference field="0" count="1">
            <x v="8"/>
          </reference>
        </references>
      </pivotArea>
    </format>
    <format dxfId="91">
      <pivotArea collapsedLevelsAreSubtotals="1" fieldPosition="0">
        <references count="2">
          <reference field="0" count="1" selected="0">
            <x v="8"/>
          </reference>
          <reference field="6" count="1">
            <x v="53"/>
          </reference>
        </references>
      </pivotArea>
    </format>
    <format dxfId="92">
      <pivotArea collapsedLevelsAreSubtotals="1" fieldPosition="0">
        <references count="3">
          <reference field="0" count="1" selected="0">
            <x v="8"/>
          </reference>
          <reference field="2" count="1">
            <x v="189"/>
          </reference>
          <reference field="6" count="1" selected="0">
            <x v="53"/>
          </reference>
        </references>
      </pivotArea>
    </format>
    <format dxfId="93">
      <pivotArea dataOnly="0" labelOnly="1" fieldPosition="0">
        <references count="1">
          <reference field="0" count="1">
            <x v="8"/>
          </reference>
        </references>
      </pivotArea>
    </format>
    <format dxfId="94">
      <pivotArea dataOnly="0" labelOnly="1" fieldPosition="0">
        <references count="2">
          <reference field="0" count="1" selected="0">
            <x v="8"/>
          </reference>
          <reference field="6" count="1">
            <x v="53"/>
          </reference>
        </references>
      </pivotArea>
    </format>
    <format dxfId="95">
      <pivotArea dataOnly="0" labelOnly="1" fieldPosition="0">
        <references count="3">
          <reference field="0" count="1" selected="0">
            <x v="7"/>
          </reference>
          <reference field="2" count="2">
            <x v="101"/>
            <x v="189"/>
          </reference>
          <reference field="6" count="1" selected="0">
            <x v="10"/>
          </reference>
        </references>
      </pivotArea>
    </format>
    <format dxfId="96">
      <pivotArea collapsedLevelsAreSubtotals="1" fieldPosition="0">
        <references count="3">
          <reference field="0" count="1" selected="0">
            <x v="8"/>
          </reference>
          <reference field="2" count="3">
            <x v="191"/>
            <x v="192"/>
            <x v="193"/>
          </reference>
          <reference field="6" count="1" selected="0">
            <x v="53"/>
          </reference>
        </references>
      </pivotArea>
    </format>
    <format dxfId="97">
      <pivotArea dataOnly="0" labelOnly="1" fieldPosition="0">
        <references count="3">
          <reference field="0" count="1" selected="0">
            <x v="8"/>
          </reference>
          <reference field="2" count="3">
            <x v="191"/>
            <x v="192"/>
            <x v="193"/>
          </reference>
          <reference field="6" count="1" selected="0">
            <x v="53"/>
          </reference>
        </references>
      </pivotArea>
    </format>
    <format dxfId="98">
      <pivotArea collapsedLevelsAreSubtotals="1" fieldPosition="0">
        <references count="3">
          <reference field="0" count="1" selected="0">
            <x v="8"/>
          </reference>
          <reference field="2" count="2">
            <x v="195"/>
            <x v="196"/>
          </reference>
          <reference field="6" count="1" selected="0">
            <x v="53"/>
          </reference>
        </references>
      </pivotArea>
    </format>
    <format dxfId="99">
      <pivotArea dataOnly="0" labelOnly="1" fieldPosition="0">
        <references count="3">
          <reference field="0" count="1" selected="0">
            <x v="8"/>
          </reference>
          <reference field="2" count="2">
            <x v="195"/>
            <x v="196"/>
          </reference>
          <reference field="6" count="1" selected="0">
            <x v="53"/>
          </reference>
        </references>
      </pivotArea>
    </format>
    <format dxfId="100">
      <pivotArea collapsedLevelsAreSubtotals="1" fieldPosition="0">
        <references count="1">
          <reference field="0" count="1">
            <x v="9"/>
          </reference>
        </references>
      </pivotArea>
    </format>
    <format dxfId="101">
      <pivotArea collapsedLevelsAreSubtotals="1" fieldPosition="0">
        <references count="2">
          <reference field="0" count="1" selected="0">
            <x v="9"/>
          </reference>
          <reference field="6" count="1">
            <x v="69"/>
          </reference>
        </references>
      </pivotArea>
    </format>
    <format dxfId="102">
      <pivotArea collapsedLevelsAreSubtotals="1" fieldPosition="0">
        <references count="3">
          <reference field="0" count="1" selected="0">
            <x v="9"/>
          </reference>
          <reference field="2" count="5">
            <x v="275"/>
            <x v="277"/>
            <x v="278"/>
            <x v="279"/>
            <x v="280"/>
          </reference>
          <reference field="6" count="1" selected="0">
            <x v="69"/>
          </reference>
        </references>
      </pivotArea>
    </format>
    <format dxfId="103">
      <pivotArea dataOnly="0" labelOnly="1" fieldPosition="0">
        <references count="1">
          <reference field="0" count="1">
            <x v="9"/>
          </reference>
        </references>
      </pivotArea>
    </format>
    <format dxfId="104">
      <pivotArea dataOnly="0" labelOnly="1" fieldPosition="0">
        <references count="2">
          <reference field="0" count="1" selected="0">
            <x v="9"/>
          </reference>
          <reference field="6" count="1">
            <x v="69"/>
          </reference>
        </references>
      </pivotArea>
    </format>
    <format dxfId="105">
      <pivotArea dataOnly="0" labelOnly="1" fieldPosition="0">
        <references count="3">
          <reference field="0" count="1" selected="0">
            <x v="9"/>
          </reference>
          <reference field="2" count="5">
            <x v="275"/>
            <x v="277"/>
            <x v="278"/>
            <x v="279"/>
            <x v="280"/>
          </reference>
          <reference field="6" count="1" selected="0">
            <x v="69"/>
          </reference>
        </references>
      </pivotArea>
    </format>
    <format dxfId="106">
      <pivotArea collapsedLevelsAreSubtotals="1" fieldPosition="0">
        <references count="3">
          <reference field="0" count="1" selected="0">
            <x v="9"/>
          </reference>
          <reference field="2" count="1">
            <x v="282"/>
          </reference>
          <reference field="6" count="1" selected="0">
            <x v="69"/>
          </reference>
        </references>
      </pivotArea>
    </format>
    <format dxfId="107">
      <pivotArea dataOnly="0" labelOnly="1" fieldPosition="0">
        <references count="3">
          <reference field="0" count="1" selected="0">
            <x v="9"/>
          </reference>
          <reference field="2" count="1">
            <x v="282"/>
          </reference>
          <reference field="6" count="1" selected="0">
            <x v="69"/>
          </reference>
        </references>
      </pivotArea>
    </format>
    <format dxfId="108">
      <pivotArea collapsedLevelsAreSubtotals="1" fieldPosition="0">
        <references count="1">
          <reference field="0" count="1">
            <x v="10"/>
          </reference>
        </references>
      </pivotArea>
    </format>
    <format dxfId="109">
      <pivotArea collapsedLevelsAreSubtotals="1" fieldPosition="0">
        <references count="2">
          <reference field="0" count="1" selected="0">
            <x v="10"/>
          </reference>
          <reference field="6" count="1">
            <x v="3"/>
          </reference>
        </references>
      </pivotArea>
    </format>
    <format dxfId="110">
      <pivotArea collapsedLevelsAreSubtotals="1" fieldPosition="0">
        <references count="3">
          <reference field="0" count="1" selected="0">
            <x v="10"/>
          </reference>
          <reference field="2" count="1">
            <x v="55"/>
          </reference>
          <reference field="6" count="1" selected="0">
            <x v="3"/>
          </reference>
        </references>
      </pivotArea>
    </format>
    <format dxfId="111">
      <pivotArea dataOnly="0" labelOnly="1" fieldPosition="0">
        <references count="1">
          <reference field="0" count="1">
            <x v="10"/>
          </reference>
        </references>
      </pivotArea>
    </format>
    <format dxfId="112">
      <pivotArea dataOnly="0" labelOnly="1" fieldPosition="0">
        <references count="2">
          <reference field="0" count="1" selected="0">
            <x v="10"/>
          </reference>
          <reference field="6" count="1">
            <x v="3"/>
          </reference>
        </references>
      </pivotArea>
    </format>
    <format dxfId="113">
      <pivotArea dataOnly="0" labelOnly="1" fieldPosition="0">
        <references count="3">
          <reference field="0" count="1" selected="0">
            <x v="10"/>
          </reference>
          <reference field="2" count="1">
            <x v="55"/>
          </reference>
          <reference field="6" count="1" selected="0">
            <x v="3"/>
          </reference>
        </references>
      </pivotArea>
    </format>
    <format dxfId="114">
      <pivotArea collapsedLevelsAreSubtotals="1" fieldPosition="0">
        <references count="2">
          <reference field="0" count="1" selected="0">
            <x v="10"/>
          </reference>
          <reference field="6" count="1">
            <x v="4"/>
          </reference>
        </references>
      </pivotArea>
    </format>
    <format dxfId="115">
      <pivotArea collapsedLevelsAreSubtotals="1" fieldPosition="0">
        <references count="3">
          <reference field="0" count="1" selected="0">
            <x v="10"/>
          </reference>
          <reference field="2" count="1">
            <x v="58"/>
          </reference>
          <reference field="6" count="1" selected="0">
            <x v="4"/>
          </reference>
        </references>
      </pivotArea>
    </format>
    <format dxfId="116">
      <pivotArea dataOnly="0" labelOnly="1" fieldPosition="0">
        <references count="2">
          <reference field="0" count="1" selected="0">
            <x v="10"/>
          </reference>
          <reference field="6" count="1">
            <x v="4"/>
          </reference>
        </references>
      </pivotArea>
    </format>
    <format dxfId="117">
      <pivotArea dataOnly="0" labelOnly="1" fieldPosition="0">
        <references count="3">
          <reference field="0" count="1" selected="0">
            <x v="10"/>
          </reference>
          <reference field="2" count="1">
            <x v="58"/>
          </reference>
          <reference field="6" count="1" selected="0">
            <x v="4"/>
          </reference>
        </references>
      </pivotArea>
    </format>
    <format dxfId="118">
      <pivotArea collapsedLevelsAreSubtotals="1" fieldPosition="0">
        <references count="3">
          <reference field="0" count="1" selected="0">
            <x v="10"/>
          </reference>
          <reference field="2" count="2">
            <x v="62"/>
            <x v="64"/>
          </reference>
          <reference field="6" count="1" selected="0">
            <x v="4"/>
          </reference>
        </references>
      </pivotArea>
    </format>
    <format dxfId="119">
      <pivotArea dataOnly="0" labelOnly="1" fieldPosition="0">
        <references count="3">
          <reference field="0" count="1" selected="0">
            <x v="10"/>
          </reference>
          <reference field="2" count="2">
            <x v="62"/>
            <x v="64"/>
          </reference>
          <reference field="6" count="1" selected="0">
            <x v="4"/>
          </reference>
        </references>
      </pivotArea>
    </format>
    <format dxfId="120">
      <pivotArea collapsedLevelsAreSubtotals="1" fieldPosition="0">
        <references count="3">
          <reference field="0" count="1" selected="0">
            <x v="10"/>
          </reference>
          <reference field="2" count="2">
            <x v="66"/>
            <x v="68"/>
          </reference>
          <reference field="6" count="1" selected="0">
            <x v="4"/>
          </reference>
        </references>
      </pivotArea>
    </format>
    <format dxfId="121">
      <pivotArea collapsedLevelsAreSubtotals="1" fieldPosition="0">
        <references count="1">
          <reference field="0" count="1">
            <x v="11"/>
          </reference>
        </references>
      </pivotArea>
    </format>
    <format dxfId="122">
      <pivotArea collapsedLevelsAreSubtotals="1" fieldPosition="0">
        <references count="2">
          <reference field="0" count="1" selected="0">
            <x v="11"/>
          </reference>
          <reference field="6" count="1">
            <x v="5"/>
          </reference>
        </references>
      </pivotArea>
    </format>
    <format dxfId="123">
      <pivotArea dataOnly="0" labelOnly="1" fieldPosition="0">
        <references count="1">
          <reference field="0" count="1">
            <x v="11"/>
          </reference>
        </references>
      </pivotArea>
    </format>
    <format dxfId="124">
      <pivotArea dataOnly="0" labelOnly="1" fieldPosition="0">
        <references count="2">
          <reference field="0" count="1" selected="0">
            <x v="11"/>
          </reference>
          <reference field="6" count="1">
            <x v="5"/>
          </reference>
        </references>
      </pivotArea>
    </format>
    <format dxfId="125">
      <pivotArea dataOnly="0" labelOnly="1" fieldPosition="0">
        <references count="3">
          <reference field="0" count="1" selected="0">
            <x v="10"/>
          </reference>
          <reference field="2" count="2">
            <x v="66"/>
            <x v="68"/>
          </reference>
          <reference field="6" count="1" selected="0">
            <x v="4"/>
          </reference>
        </references>
      </pivotArea>
    </format>
    <format dxfId="126">
      <pivotArea collapsedLevelsAreSubtotals="1" fieldPosition="0">
        <references count="3">
          <reference field="0" count="1" selected="0">
            <x v="11"/>
          </reference>
          <reference field="2" count="1">
            <x v="74"/>
          </reference>
          <reference field="6" count="1" selected="0">
            <x v="5"/>
          </reference>
        </references>
      </pivotArea>
    </format>
    <format dxfId="127">
      <pivotArea collapsedLevelsAreSubtotals="1" fieldPosition="0">
        <references count="2">
          <reference field="0" count="1" selected="0">
            <x v="11"/>
          </reference>
          <reference field="6" count="1">
            <x v="6"/>
          </reference>
        </references>
      </pivotArea>
    </format>
    <format dxfId="128">
      <pivotArea dataOnly="0" labelOnly="1" fieldPosition="0">
        <references count="2">
          <reference field="0" count="1" selected="0">
            <x v="11"/>
          </reference>
          <reference field="6" count="1">
            <x v="6"/>
          </reference>
        </references>
      </pivotArea>
    </format>
    <format dxfId="129">
      <pivotArea dataOnly="0" labelOnly="1" fieldPosition="0">
        <references count="3">
          <reference field="0" count="1" selected="0">
            <x v="11"/>
          </reference>
          <reference field="2" count="1">
            <x v="74"/>
          </reference>
          <reference field="6" count="1" selected="0">
            <x v="5"/>
          </reference>
        </references>
      </pivotArea>
    </format>
    <format dxfId="130">
      <pivotArea collapsedLevelsAreSubtotals="1" fieldPosition="0">
        <references count="3">
          <reference field="0" count="1" selected="0">
            <x v="11"/>
          </reference>
          <reference field="2" count="2">
            <x v="71"/>
            <x v="72"/>
          </reference>
          <reference field="6" count="1" selected="0">
            <x v="6"/>
          </reference>
        </references>
      </pivotArea>
    </format>
    <format dxfId="131">
      <pivotArea dataOnly="0" labelOnly="1" fieldPosition="0">
        <references count="3">
          <reference field="0" count="1" selected="0">
            <x v="11"/>
          </reference>
          <reference field="2" count="2">
            <x v="71"/>
            <x v="72"/>
          </reference>
          <reference field="6" count="1" selected="0">
            <x v="6"/>
          </reference>
        </references>
      </pivotArea>
    </format>
    <format dxfId="132">
      <pivotArea collapsedLevelsAreSubtotals="1" fieldPosition="0">
        <references count="3">
          <reference field="0" count="1" selected="0">
            <x v="11"/>
          </reference>
          <reference field="2" count="2">
            <x v="77"/>
            <x v="78"/>
          </reference>
          <reference field="6" count="1" selected="0">
            <x v="6"/>
          </reference>
        </references>
      </pivotArea>
    </format>
    <format dxfId="133">
      <pivotArea dataOnly="0" labelOnly="1" fieldPosition="0">
        <references count="3">
          <reference field="0" count="1" selected="0">
            <x v="11"/>
          </reference>
          <reference field="2" count="2">
            <x v="77"/>
            <x v="78"/>
          </reference>
          <reference field="6" count="1" selected="0">
            <x v="6"/>
          </reference>
        </references>
      </pivotArea>
    </format>
    <format dxfId="134">
      <pivotArea collapsedLevelsAreSubtotals="1" fieldPosition="0">
        <references count="2">
          <reference field="0" count="1" selected="0">
            <x v="11"/>
          </reference>
          <reference field="6" count="1">
            <x v="7"/>
          </reference>
        </references>
      </pivotArea>
    </format>
    <format dxfId="135">
      <pivotArea collapsedLevelsAreSubtotals="1" fieldPosition="0">
        <references count="3">
          <reference field="0" count="1" selected="0">
            <x v="11"/>
          </reference>
          <reference field="2" count="3">
            <x v="69"/>
            <x v="75"/>
            <x v="76"/>
          </reference>
          <reference field="6" count="1" selected="0">
            <x v="7"/>
          </reference>
        </references>
      </pivotArea>
    </format>
    <format dxfId="136">
      <pivotArea dataOnly="0" labelOnly="1" fieldPosition="0">
        <references count="2">
          <reference field="0" count="1" selected="0">
            <x v="11"/>
          </reference>
          <reference field="6" count="1">
            <x v="7"/>
          </reference>
        </references>
      </pivotArea>
    </format>
    <format dxfId="137">
      <pivotArea dataOnly="0" labelOnly="1" fieldPosition="0">
        <references count="3">
          <reference field="0" count="1" selected="0">
            <x v="11"/>
          </reference>
          <reference field="2" count="3">
            <x v="69"/>
            <x v="75"/>
            <x v="76"/>
          </reference>
          <reference field="6" count="1" selected="0">
            <x v="7"/>
          </reference>
        </references>
      </pivotArea>
    </format>
    <format dxfId="138">
      <pivotArea collapsedLevelsAreSubtotals="1" fieldPosition="0">
        <references count="1">
          <reference field="0" count="1">
            <x v="12"/>
          </reference>
        </references>
      </pivotArea>
    </format>
    <format dxfId="139">
      <pivotArea dataOnly="0" labelOnly="1" fieldPosition="0">
        <references count="1">
          <reference field="0" count="1">
            <x v="12"/>
          </reference>
        </references>
      </pivotArea>
    </format>
    <format dxfId="140">
      <pivotArea collapsedLevelsAreSubtotals="1" fieldPosition="0">
        <references count="2">
          <reference field="0" count="1" selected="0">
            <x v="12"/>
          </reference>
          <reference field="6" count="1">
            <x v="52"/>
          </reference>
        </references>
      </pivotArea>
    </format>
    <format dxfId="141">
      <pivotArea collapsedLevelsAreSubtotals="1" fieldPosition="0">
        <references count="3">
          <reference field="0" count="1" selected="0">
            <x v="12"/>
          </reference>
          <reference field="2" count="4">
            <x v="182"/>
            <x v="184"/>
            <x v="185"/>
            <x v="186"/>
          </reference>
          <reference field="6" count="1" selected="0">
            <x v="52"/>
          </reference>
        </references>
      </pivotArea>
    </format>
    <format dxfId="142">
      <pivotArea dataOnly="0" labelOnly="1" fieldPosition="0">
        <references count="2">
          <reference field="0" count="1" selected="0">
            <x v="12"/>
          </reference>
          <reference field="6" count="1">
            <x v="52"/>
          </reference>
        </references>
      </pivotArea>
    </format>
    <format dxfId="143">
      <pivotArea dataOnly="0" labelOnly="1" fieldPosition="0">
        <references count="3">
          <reference field="0" count="1" selected="0">
            <x v="12"/>
          </reference>
          <reference field="2" count="4">
            <x v="182"/>
            <x v="184"/>
            <x v="185"/>
            <x v="186"/>
          </reference>
          <reference field="6" count="1" selected="0">
            <x v="52"/>
          </reference>
        </references>
      </pivotArea>
    </format>
    <format dxfId="144">
      <pivotArea collapsedLevelsAreSubtotals="1" fieldPosition="0">
        <references count="1">
          <reference field="0" count="1">
            <x v="13"/>
          </reference>
        </references>
      </pivotArea>
    </format>
    <format dxfId="145">
      <pivotArea collapsedLevelsAreSubtotals="1" fieldPosition="0">
        <references count="2">
          <reference field="0" count="1" selected="0">
            <x v="13"/>
          </reference>
          <reference field="6" count="1">
            <x v="65"/>
          </reference>
        </references>
      </pivotArea>
    </format>
    <format dxfId="146">
      <pivotArea dataOnly="0" labelOnly="1" fieldPosition="0">
        <references count="1">
          <reference field="0" count="1">
            <x v="13"/>
          </reference>
        </references>
      </pivotArea>
    </format>
    <format dxfId="147">
      <pivotArea dataOnly="0" labelOnly="1" fieldPosition="0">
        <references count="2">
          <reference field="0" count="1" selected="0">
            <x v="13"/>
          </reference>
          <reference field="6" count="1">
            <x v="65"/>
          </reference>
        </references>
      </pivotArea>
    </format>
    <format dxfId="148">
      <pivotArea collapsedLevelsAreSubtotals="1" fieldPosition="0">
        <references count="3">
          <reference field="0" count="1" selected="0">
            <x v="13"/>
          </reference>
          <reference field="2" count="1">
            <x v="260"/>
          </reference>
          <reference field="6" count="1" selected="0">
            <x v="65"/>
          </reference>
        </references>
      </pivotArea>
    </format>
    <format dxfId="149">
      <pivotArea collapsedLevelsAreSubtotals="1" fieldPosition="0">
        <references count="2">
          <reference field="0" count="1" selected="0">
            <x v="13"/>
          </reference>
          <reference field="6" count="1">
            <x v="66"/>
          </reference>
        </references>
      </pivotArea>
    </format>
    <format dxfId="150">
      <pivotArea dataOnly="0" labelOnly="1" fieldPosition="0">
        <references count="2">
          <reference field="0" count="1" selected="0">
            <x v="13"/>
          </reference>
          <reference field="6" count="1">
            <x v="66"/>
          </reference>
        </references>
      </pivotArea>
    </format>
    <format dxfId="151">
      <pivotArea dataOnly="0" labelOnly="1" fieldPosition="0">
        <references count="3">
          <reference field="0" count="1" selected="0">
            <x v="13"/>
          </reference>
          <reference field="2" count="1">
            <x v="260"/>
          </reference>
          <reference field="6" count="1" selected="0">
            <x v="65"/>
          </reference>
        </references>
      </pivotArea>
    </format>
    <format dxfId="152">
      <pivotArea collapsedLevelsAreSubtotals="1" fieldPosition="0">
        <references count="3">
          <reference field="0" count="1" selected="0">
            <x v="13"/>
          </reference>
          <reference field="2" count="6">
            <x v="254"/>
            <x v="255"/>
            <x v="256"/>
            <x v="257"/>
            <x v="259"/>
            <x v="261"/>
          </reference>
          <reference field="6" count="1" selected="0">
            <x v="66"/>
          </reference>
        </references>
      </pivotArea>
    </format>
    <format dxfId="153">
      <pivotArea dataOnly="0" labelOnly="1" fieldPosition="0">
        <references count="3">
          <reference field="0" count="1" selected="0">
            <x v="13"/>
          </reference>
          <reference field="2" count="6">
            <x v="254"/>
            <x v="255"/>
            <x v="256"/>
            <x v="257"/>
            <x v="259"/>
            <x v="261"/>
          </reference>
          <reference field="6" count="1" selected="0">
            <x v="66"/>
          </reference>
        </references>
      </pivotArea>
    </format>
    <format dxfId="154">
      <pivotArea collapsedLevelsAreSubtotals="1" fieldPosition="0">
        <references count="1">
          <reference field="0" count="1">
            <x v="14"/>
          </reference>
        </references>
      </pivotArea>
    </format>
    <format dxfId="155">
      <pivotArea collapsedLevelsAreSubtotals="1" fieldPosition="0">
        <references count="2">
          <reference field="0" count="1" selected="0">
            <x v="14"/>
          </reference>
          <reference field="6" count="1">
            <x v="54"/>
          </reference>
        </references>
      </pivotArea>
    </format>
    <format dxfId="156">
      <pivotArea collapsedLevelsAreSubtotals="1" fieldPosition="0">
        <references count="3">
          <reference field="0" count="1" selected="0">
            <x v="14"/>
          </reference>
          <reference field="2" count="4">
            <x v="198"/>
            <x v="201"/>
            <x v="202"/>
            <x v="208"/>
          </reference>
          <reference field="6" count="1" selected="0">
            <x v="54"/>
          </reference>
        </references>
      </pivotArea>
    </format>
    <format dxfId="157">
      <pivotArea dataOnly="0" labelOnly="1" fieldPosition="0">
        <references count="1">
          <reference field="0" count="1">
            <x v="14"/>
          </reference>
        </references>
      </pivotArea>
    </format>
    <format dxfId="158">
      <pivotArea dataOnly="0" labelOnly="1" fieldPosition="0">
        <references count="2">
          <reference field="0" count="1" selected="0">
            <x v="14"/>
          </reference>
          <reference field="6" count="1">
            <x v="54"/>
          </reference>
        </references>
      </pivotArea>
    </format>
    <format dxfId="159">
      <pivotArea dataOnly="0" labelOnly="1" fieldPosition="0">
        <references count="3">
          <reference field="0" count="1" selected="0">
            <x v="14"/>
          </reference>
          <reference field="2" count="4">
            <x v="198"/>
            <x v="201"/>
            <x v="202"/>
            <x v="208"/>
          </reference>
          <reference field="6" count="1" selected="0">
            <x v="54"/>
          </reference>
        </references>
      </pivotArea>
    </format>
    <format dxfId="160">
      <pivotArea collapsedLevelsAreSubtotals="1" fieldPosition="0">
        <references count="2">
          <reference field="0" count="1" selected="0">
            <x v="14"/>
          </reference>
          <reference field="6" count="1">
            <x v="55"/>
          </reference>
        </references>
      </pivotArea>
    </format>
    <format dxfId="161">
      <pivotArea dataOnly="0" labelOnly="1" fieldPosition="0">
        <references count="2">
          <reference field="0" count="1" selected="0">
            <x v="14"/>
          </reference>
          <reference field="6" count="1">
            <x v="55"/>
          </reference>
        </references>
      </pivotArea>
    </format>
    <format dxfId="162">
      <pivotArea collapsedLevelsAreSubtotals="1" fieldPosition="0">
        <references count="3">
          <reference field="0" count="1" selected="0">
            <x v="14"/>
          </reference>
          <reference field="2" count="1">
            <x v="211"/>
          </reference>
          <reference field="6" count="1" selected="0">
            <x v="55"/>
          </reference>
        </references>
      </pivotArea>
    </format>
    <format dxfId="163">
      <pivotArea collapsedLevelsAreSubtotals="1" fieldPosition="0">
        <references count="2">
          <reference field="0" count="1" selected="0">
            <x v="14"/>
          </reference>
          <reference field="6" count="1">
            <x v="56"/>
          </reference>
        </references>
      </pivotArea>
    </format>
    <format dxfId="164">
      <pivotArea collapsedLevelsAreSubtotals="1" fieldPosition="0">
        <references count="3">
          <reference field="0" count="1" selected="0">
            <x v="14"/>
          </reference>
          <reference field="2" count="3">
            <x v="200"/>
            <x v="203"/>
            <x v="204"/>
          </reference>
          <reference field="6" count="1" selected="0">
            <x v="56"/>
          </reference>
        </references>
      </pivotArea>
    </format>
    <format dxfId="165">
      <pivotArea dataOnly="0" labelOnly="1" fieldPosition="0">
        <references count="2">
          <reference field="0" count="1" selected="0">
            <x v="14"/>
          </reference>
          <reference field="6" count="1">
            <x v="56"/>
          </reference>
        </references>
      </pivotArea>
    </format>
    <format dxfId="166">
      <pivotArea dataOnly="0" labelOnly="1" fieldPosition="0">
        <references count="3">
          <reference field="0" count="1" selected="0">
            <x v="14"/>
          </reference>
          <reference field="2" count="4">
            <x v="200"/>
            <x v="203"/>
            <x v="204"/>
            <x v="211"/>
          </reference>
          <reference field="6" count="1" selected="0">
            <x v="55"/>
          </reference>
        </references>
      </pivotArea>
    </format>
    <format dxfId="167">
      <pivotArea collapsedLevelsAreSubtotals="1" fieldPosition="0">
        <references count="3">
          <reference field="0" count="1" selected="0">
            <x v="14"/>
          </reference>
          <reference field="2" count="2">
            <x v="207"/>
            <x v="209"/>
          </reference>
          <reference field="6" count="1" selected="0">
            <x v="56"/>
          </reference>
        </references>
      </pivotArea>
    </format>
    <format dxfId="168">
      <pivotArea dataOnly="0" labelOnly="1" fieldPosition="0">
        <references count="3">
          <reference field="0" count="1" selected="0">
            <x v="14"/>
          </reference>
          <reference field="2" count="2">
            <x v="207"/>
            <x v="209"/>
          </reference>
          <reference field="6" count="1" selected="0">
            <x v="56"/>
          </reference>
        </references>
      </pivotArea>
    </format>
    <format dxfId="169">
      <pivotArea collapsedLevelsAreSubtotals="1" fieldPosition="0">
        <references count="1">
          <reference field="0" count="1">
            <x v="15"/>
          </reference>
        </references>
      </pivotArea>
    </format>
    <format dxfId="170">
      <pivotArea collapsedLevelsAreSubtotals="1" fieldPosition="0">
        <references count="2">
          <reference field="0" count="1" selected="0">
            <x v="15"/>
          </reference>
          <reference field="6" count="1">
            <x v="67"/>
          </reference>
        </references>
      </pivotArea>
    </format>
    <format dxfId="171">
      <pivotArea collapsedLevelsAreSubtotals="1" fieldPosition="0">
        <references count="3">
          <reference field="0" count="1" selected="0">
            <x v="15"/>
          </reference>
          <reference field="2" count="1">
            <x v="263"/>
          </reference>
          <reference field="6" count="1" selected="0">
            <x v="67"/>
          </reference>
        </references>
      </pivotArea>
    </format>
    <format dxfId="172">
      <pivotArea dataOnly="0" labelOnly="1" fieldPosition="0">
        <references count="1">
          <reference field="0" count="1">
            <x v="15"/>
          </reference>
        </references>
      </pivotArea>
    </format>
    <format dxfId="173">
      <pivotArea dataOnly="0" labelOnly="1" fieldPosition="0">
        <references count="2">
          <reference field="0" count="1" selected="0">
            <x v="15"/>
          </reference>
          <reference field="6" count="1">
            <x v="67"/>
          </reference>
        </references>
      </pivotArea>
    </format>
    <format dxfId="174">
      <pivotArea dataOnly="0" labelOnly="1" fieldPosition="0">
        <references count="3">
          <reference field="0" count="1" selected="0">
            <x v="15"/>
          </reference>
          <reference field="2" count="1">
            <x v="263"/>
          </reference>
          <reference field="6" count="1" selected="0">
            <x v="67"/>
          </reference>
        </references>
      </pivotArea>
    </format>
    <format dxfId="175">
      <pivotArea collapsedLevelsAreSubtotals="1" fieldPosition="0">
        <references count="3">
          <reference field="0" count="1" selected="0">
            <x v="15"/>
          </reference>
          <reference field="2" count="1">
            <x v="269"/>
          </reference>
          <reference field="6" count="1" selected="0">
            <x v="67"/>
          </reference>
        </references>
      </pivotArea>
    </format>
    <format dxfId="176">
      <pivotArea collapsedLevelsAreSubtotals="1" fieldPosition="0">
        <references count="2">
          <reference field="0" count="1" selected="0">
            <x v="15"/>
          </reference>
          <reference field="6" count="1">
            <x v="68"/>
          </reference>
        </references>
      </pivotArea>
    </format>
    <format dxfId="177">
      <pivotArea collapsedLevelsAreSubtotals="1" fieldPosition="0">
        <references count="3">
          <reference field="0" count="1" selected="0">
            <x v="15"/>
          </reference>
          <reference field="2" count="5">
            <x v="264"/>
            <x v="266"/>
            <x v="267"/>
            <x v="268"/>
            <x v="270"/>
          </reference>
          <reference field="6" count="1" selected="0">
            <x v="68"/>
          </reference>
        </references>
      </pivotArea>
    </format>
    <format dxfId="178">
      <pivotArea dataOnly="0" labelOnly="1" fieldPosition="0">
        <references count="2">
          <reference field="0" count="1" selected="0">
            <x v="15"/>
          </reference>
          <reference field="6" count="1">
            <x v="68"/>
          </reference>
        </references>
      </pivotArea>
    </format>
    <format dxfId="179">
      <pivotArea dataOnly="0" labelOnly="1" fieldPosition="0">
        <references count="3">
          <reference field="0" count="1" selected="0">
            <x v="15"/>
          </reference>
          <reference field="2" count="6">
            <x v="264"/>
            <x v="266"/>
            <x v="267"/>
            <x v="268"/>
            <x v="269"/>
            <x v="270"/>
          </reference>
          <reference field="6" count="1" selected="0">
            <x v="67"/>
          </reference>
        </references>
      </pivotArea>
    </format>
    <format dxfId="180">
      <pivotArea collapsedLevelsAreSubtotals="1" fieldPosition="0">
        <references count="1">
          <reference field="0" count="1">
            <x v="16"/>
          </reference>
        </references>
      </pivotArea>
    </format>
    <format dxfId="181">
      <pivotArea collapsedLevelsAreSubtotals="1" fieldPosition="0">
        <references count="2">
          <reference field="0" count="1" selected="0">
            <x v="16"/>
          </reference>
          <reference field="6" count="1">
            <x v="13"/>
          </reference>
        </references>
      </pivotArea>
    </format>
    <format dxfId="182">
      <pivotArea dataOnly="0" labelOnly="1" fieldPosition="0">
        <references count="1">
          <reference field="0" count="1">
            <x v="16"/>
          </reference>
        </references>
      </pivotArea>
    </format>
    <format dxfId="183">
      <pivotArea dataOnly="0" labelOnly="1" fieldPosition="0">
        <references count="2">
          <reference field="0" count="1" selected="0">
            <x v="16"/>
          </reference>
          <reference field="6" count="1">
            <x v="13"/>
          </reference>
        </references>
      </pivotArea>
    </format>
    <format dxfId="184">
      <pivotArea collapsedLevelsAreSubtotals="1" fieldPosition="0">
        <references count="3">
          <reference field="0" count="1" selected="0">
            <x v="16"/>
          </reference>
          <reference field="2" count="1">
            <x v="125"/>
          </reference>
          <reference field="6" count="1" selected="0">
            <x v="13"/>
          </reference>
        </references>
      </pivotArea>
    </format>
    <format dxfId="185">
      <pivotArea dataOnly="0" labelOnly="1" fieldPosition="0">
        <references count="3">
          <reference field="0" count="1" selected="0">
            <x v="16"/>
          </reference>
          <reference field="2" count="1">
            <x v="125"/>
          </reference>
          <reference field="6" count="1" selected="0">
            <x v="13"/>
          </reference>
        </references>
      </pivotArea>
    </format>
    <format dxfId="186">
      <pivotArea collapsedLevelsAreSubtotals="1" fieldPosition="0">
        <references count="3">
          <reference field="0" count="1" selected="0">
            <x v="16"/>
          </reference>
          <reference field="2" count="4">
            <x v="131"/>
            <x v="136"/>
            <x v="139"/>
            <x v="140"/>
          </reference>
          <reference field="6" count="1" selected="0">
            <x v="13"/>
          </reference>
        </references>
      </pivotArea>
    </format>
    <format dxfId="187">
      <pivotArea collapsedLevelsAreSubtotals="1" fieldPosition="0">
        <references count="2">
          <reference field="0" count="1" selected="0">
            <x v="16"/>
          </reference>
          <reference field="6" count="1">
            <x v="14"/>
          </reference>
        </references>
      </pivotArea>
    </format>
    <format dxfId="188">
      <pivotArea dataOnly="0" labelOnly="1" fieldPosition="0">
        <references count="2">
          <reference field="0" count="1" selected="0">
            <x v="16"/>
          </reference>
          <reference field="6" count="1">
            <x v="14"/>
          </reference>
        </references>
      </pivotArea>
    </format>
    <format dxfId="189">
      <pivotArea dataOnly="0" labelOnly="1" fieldPosition="0">
        <references count="3">
          <reference field="0" count="1" selected="0">
            <x v="16"/>
          </reference>
          <reference field="2" count="4">
            <x v="131"/>
            <x v="136"/>
            <x v="139"/>
            <x v="140"/>
          </reference>
          <reference field="6" count="1" selected="0">
            <x v="13"/>
          </reference>
        </references>
      </pivotArea>
    </format>
    <format dxfId="190">
      <pivotArea collapsedLevelsAreSubtotals="1" fieldPosition="0">
        <references count="3">
          <reference field="0" count="1" selected="0">
            <x v="16"/>
          </reference>
          <reference field="2" count="4">
            <x v="128"/>
            <x v="129"/>
            <x v="135"/>
            <x v="137"/>
          </reference>
          <reference field="6" count="1" selected="0">
            <x v="14"/>
          </reference>
        </references>
      </pivotArea>
    </format>
    <format dxfId="191">
      <pivotArea dataOnly="0" labelOnly="1" fieldPosition="0">
        <references count="3">
          <reference field="0" count="1" selected="0">
            <x v="16"/>
          </reference>
          <reference field="2" count="4">
            <x v="128"/>
            <x v="129"/>
            <x v="135"/>
            <x v="137"/>
          </reference>
          <reference field="6" count="1" selected="0">
            <x v="14"/>
          </reference>
        </references>
      </pivotArea>
    </format>
    <format dxfId="192">
      <pivotArea collapsedLevelsAreSubtotals="1" fieldPosition="0">
        <references count="3">
          <reference field="0" count="1" selected="0">
            <x v="16"/>
          </reference>
          <reference field="2" count="2">
            <x v="142"/>
            <x v="143"/>
          </reference>
          <reference field="6" count="1" selected="0">
            <x v="14"/>
          </reference>
        </references>
      </pivotArea>
    </format>
    <format dxfId="193">
      <pivotArea collapsedLevelsAreSubtotals="1" fieldPosition="0">
        <references count="2">
          <reference field="0" count="1" selected="0">
            <x v="16"/>
          </reference>
          <reference field="6" count="1">
            <x v="15"/>
          </reference>
        </references>
      </pivotArea>
    </format>
    <format dxfId="194">
      <pivotArea collapsedLevelsAreSubtotals="1" fieldPosition="0">
        <references count="3">
          <reference field="0" count="1" selected="0">
            <x v="16"/>
          </reference>
          <reference field="2" count="1">
            <x v="119"/>
          </reference>
          <reference field="6" count="1" selected="0">
            <x v="15"/>
          </reference>
        </references>
      </pivotArea>
    </format>
    <format dxfId="195">
      <pivotArea dataOnly="0" labelOnly="1" fieldPosition="0">
        <references count="2">
          <reference field="0" count="1" selected="0">
            <x v="16"/>
          </reference>
          <reference field="6" count="1">
            <x v="15"/>
          </reference>
        </references>
      </pivotArea>
    </format>
    <format dxfId="196">
      <pivotArea dataOnly="0" labelOnly="1" fieldPosition="0">
        <references count="3">
          <reference field="0" count="1" selected="0">
            <x v="16"/>
          </reference>
          <reference field="2" count="3">
            <x v="119"/>
            <x v="142"/>
            <x v="143"/>
          </reference>
          <reference field="6" count="1" selected="0">
            <x v="14"/>
          </reference>
        </references>
      </pivotArea>
    </format>
    <format dxfId="197">
      <pivotArea collapsedLevelsAreSubtotals="1" fieldPosition="0">
        <references count="3">
          <reference field="0" count="1" selected="0">
            <x v="16"/>
          </reference>
          <reference field="2" count="1">
            <x v="130"/>
          </reference>
          <reference field="6" count="1" selected="0">
            <x v="15"/>
          </reference>
        </references>
      </pivotArea>
    </format>
    <format dxfId="198">
      <pivotArea dataOnly="0" labelOnly="1" fieldPosition="0">
        <references count="3">
          <reference field="0" count="1" selected="0">
            <x v="16"/>
          </reference>
          <reference field="2" count="1">
            <x v="130"/>
          </reference>
          <reference field="6" count="1" selected="0">
            <x v="15"/>
          </reference>
        </references>
      </pivotArea>
    </format>
    <format dxfId="199">
      <pivotArea collapsedLevelsAreSubtotals="1" fieldPosition="0">
        <references count="3">
          <reference field="0" count="1" selected="0">
            <x v="16"/>
          </reference>
          <reference field="2" count="2">
            <x v="134"/>
            <x v="138"/>
          </reference>
          <reference field="6" count="1" selected="0">
            <x v="15"/>
          </reference>
        </references>
      </pivotArea>
    </format>
    <format dxfId="200">
      <pivotArea collapsedLevelsAreSubtotals="1" fieldPosition="0">
        <references count="1">
          <reference field="0" count="1">
            <x v="17"/>
          </reference>
        </references>
      </pivotArea>
    </format>
    <format dxfId="201">
      <pivotArea collapsedLevelsAreSubtotals="1" fieldPosition="0">
        <references count="2">
          <reference field="0" count="1" selected="0">
            <x v="17"/>
          </reference>
          <reference field="6" count="1">
            <x v="0"/>
          </reference>
        </references>
      </pivotArea>
    </format>
    <format dxfId="202">
      <pivotArea collapsedLevelsAreSubtotals="1" fieldPosition="0">
        <references count="3">
          <reference field="0" count="1" selected="0">
            <x v="17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203">
      <pivotArea dataOnly="0" labelOnly="1" fieldPosition="0">
        <references count="1">
          <reference field="0" count="1">
            <x v="17"/>
          </reference>
        </references>
      </pivotArea>
    </format>
    <format dxfId="204">
      <pivotArea dataOnly="0" labelOnly="1" fieldPosition="0">
        <references count="2">
          <reference field="0" count="1" selected="0">
            <x v="17"/>
          </reference>
          <reference field="6" count="1">
            <x v="0"/>
          </reference>
        </references>
      </pivotArea>
    </format>
    <format dxfId="205">
      <pivotArea dataOnly="0" labelOnly="1" fieldPosition="0">
        <references count="3">
          <reference field="0" count="1" selected="0">
            <x v="16"/>
          </reference>
          <reference field="2" count="3">
            <x v="0"/>
            <x v="134"/>
            <x v="138"/>
          </reference>
          <reference field="6" count="1" selected="0">
            <x v="15"/>
          </reference>
        </references>
      </pivotArea>
    </format>
    <format dxfId="206">
      <pivotArea collapsedLevelsAreSubtotals="1" fieldPosition="0">
        <references count="3">
          <reference field="0" count="1" selected="0">
            <x v="17"/>
          </reference>
          <reference field="2" count="4"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207">
      <pivotArea dataOnly="0" labelOnly="1" fieldPosition="0">
        <references count="3">
          <reference field="0" count="1" selected="0">
            <x v="17"/>
          </reference>
          <reference field="2" count="4"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208">
      <pivotArea collapsedLevelsAreSubtotals="1" fieldPosition="0">
        <references count="1">
          <reference field="0" count="1">
            <x v="18"/>
          </reference>
        </references>
      </pivotArea>
    </format>
    <format dxfId="209">
      <pivotArea collapsedLevelsAreSubtotals="1" fieldPosition="0">
        <references count="2">
          <reference field="0" count="1" selected="0">
            <x v="18"/>
          </reference>
          <reference field="6" count="1">
            <x v="16"/>
          </reference>
        </references>
      </pivotArea>
    </format>
    <format dxfId="210">
      <pivotArea collapsedLevelsAreSubtotals="1" fieldPosition="0">
        <references count="3">
          <reference field="0" count="1" selected="0">
            <x v="18"/>
          </reference>
          <reference field="2" count="1">
            <x v="144"/>
          </reference>
          <reference field="6" count="1" selected="0">
            <x v="16"/>
          </reference>
        </references>
      </pivotArea>
    </format>
    <format dxfId="211">
      <pivotArea dataOnly="0" labelOnly="1" fieldPosition="0">
        <references count="1">
          <reference field="0" count="1">
            <x v="18"/>
          </reference>
        </references>
      </pivotArea>
    </format>
    <format dxfId="212">
      <pivotArea dataOnly="0" labelOnly="1" fieldPosition="0">
        <references count="2">
          <reference field="0" count="1" selected="0">
            <x v="18"/>
          </reference>
          <reference field="6" count="1">
            <x v="16"/>
          </reference>
        </references>
      </pivotArea>
    </format>
    <format dxfId="213">
      <pivotArea dataOnly="0" labelOnly="1" fieldPosition="0">
        <references count="3">
          <reference field="0" count="1" selected="0">
            <x v="18"/>
          </reference>
          <reference field="2" count="1">
            <x v="144"/>
          </reference>
          <reference field="6" count="1" selected="0">
            <x v="16"/>
          </reference>
        </references>
      </pivotArea>
    </format>
    <format dxfId="214">
      <pivotArea collapsedLevelsAreSubtotals="1" fieldPosition="0">
        <references count="3">
          <reference field="0" count="1" selected="0">
            <x v="18"/>
          </reference>
          <reference field="2" count="2">
            <x v="146"/>
            <x v="147"/>
          </reference>
          <reference field="6" count="1" selected="0">
            <x v="16"/>
          </reference>
        </references>
      </pivotArea>
    </format>
    <format dxfId="215">
      <pivotArea dataOnly="0" labelOnly="1" fieldPosition="0">
        <references count="3">
          <reference field="0" count="1" selected="0">
            <x v="18"/>
          </reference>
          <reference field="2" count="2">
            <x v="146"/>
            <x v="147"/>
          </reference>
          <reference field="6" count="1" selected="0">
            <x v="16"/>
          </reference>
        </references>
      </pivotArea>
    </format>
    <format dxfId="216">
      <pivotArea collapsedLevelsAreSubtotals="1" fieldPosition="0">
        <references count="1">
          <reference field="0" count="1">
            <x v="19"/>
          </reference>
        </references>
      </pivotArea>
    </format>
    <format dxfId="217">
      <pivotArea collapsedLevelsAreSubtotals="1" fieldPosition="0">
        <references count="2">
          <reference field="0" count="1" selected="0">
            <x v="19"/>
          </reference>
          <reference field="6" count="1">
            <x v="57"/>
          </reference>
        </references>
      </pivotArea>
    </format>
    <format dxfId="218">
      <pivotArea collapsedLevelsAreSubtotals="1" fieldPosition="0">
        <references count="3">
          <reference field="0" count="1" selected="0">
            <x v="19"/>
          </reference>
          <reference field="2" count="2">
            <x v="221"/>
            <x v="223"/>
          </reference>
          <reference field="6" count="1" selected="0">
            <x v="57"/>
          </reference>
        </references>
      </pivotArea>
    </format>
    <format dxfId="219">
      <pivotArea dataOnly="0" labelOnly="1" fieldPosition="0">
        <references count="1">
          <reference field="0" count="1">
            <x v="19"/>
          </reference>
        </references>
      </pivotArea>
    </format>
    <format dxfId="220">
      <pivotArea dataOnly="0" labelOnly="1" fieldPosition="0">
        <references count="2">
          <reference field="0" count="1" selected="0">
            <x v="19"/>
          </reference>
          <reference field="6" count="1">
            <x v="57"/>
          </reference>
        </references>
      </pivotArea>
    </format>
    <format dxfId="221">
      <pivotArea dataOnly="0" labelOnly="1" fieldPosition="0">
        <references count="3">
          <reference field="0" count="1" selected="0">
            <x v="19"/>
          </reference>
          <reference field="2" count="2">
            <x v="221"/>
            <x v="223"/>
          </reference>
          <reference field="6" count="1" selected="0">
            <x v="57"/>
          </reference>
        </references>
      </pivotArea>
    </format>
    <format dxfId="222">
      <pivotArea collapsedLevelsAreSubtotals="1" fieldPosition="0">
        <references count="3">
          <reference field="0" count="1" selected="0">
            <x v="19"/>
          </reference>
          <reference field="2" count="4">
            <x v="226"/>
            <x v="231"/>
            <x v="233"/>
            <x v="234"/>
          </reference>
          <reference field="6" count="1" selected="0">
            <x v="57"/>
          </reference>
        </references>
      </pivotArea>
    </format>
    <format dxfId="223">
      <pivotArea collapsedLevelsAreSubtotals="1" fieldPosition="0">
        <references count="2">
          <reference field="0" count="1" selected="0">
            <x v="19"/>
          </reference>
          <reference field="6" count="1">
            <x v="58"/>
          </reference>
        </references>
      </pivotArea>
    </format>
    <format dxfId="224">
      <pivotArea dataOnly="0" labelOnly="1" fieldPosition="0">
        <references count="2">
          <reference field="0" count="1" selected="0">
            <x v="19"/>
          </reference>
          <reference field="6" count="1">
            <x v="58"/>
          </reference>
        </references>
      </pivotArea>
    </format>
    <format dxfId="225">
      <pivotArea dataOnly="0" labelOnly="1" fieldPosition="0">
        <references count="3">
          <reference field="0" count="1" selected="0">
            <x v="19"/>
          </reference>
          <reference field="2" count="4">
            <x v="226"/>
            <x v="231"/>
            <x v="233"/>
            <x v="234"/>
          </reference>
          <reference field="6" count="1" selected="0">
            <x v="57"/>
          </reference>
        </references>
      </pivotArea>
    </format>
    <format dxfId="226">
      <pivotArea collapsedLevelsAreSubtotals="1" fieldPosition="0">
        <references count="3">
          <reference field="0" count="1" selected="0">
            <x v="19"/>
          </reference>
          <reference field="2" count="1">
            <x v="227"/>
          </reference>
          <reference field="6" count="1" selected="0">
            <x v="58"/>
          </reference>
        </references>
      </pivotArea>
    </format>
    <format dxfId="227">
      <pivotArea dataOnly="0" labelOnly="1" fieldPosition="0">
        <references count="3">
          <reference field="0" count="1" selected="0">
            <x v="19"/>
          </reference>
          <reference field="2" count="1">
            <x v="227"/>
          </reference>
          <reference field="6" count="1" selected="0">
            <x v="58"/>
          </reference>
        </references>
      </pivotArea>
    </format>
    <format dxfId="228">
      <pivotArea collapsedLevelsAreSubtotals="1" fieldPosition="0">
        <references count="2">
          <reference field="0" count="1" selected="0">
            <x v="19"/>
          </reference>
          <reference field="6" count="1">
            <x v="59"/>
          </reference>
        </references>
      </pivotArea>
    </format>
    <format dxfId="229">
      <pivotArea collapsedLevelsAreSubtotals="1" fieldPosition="0">
        <references count="3">
          <reference field="0" count="1" selected="0">
            <x v="19"/>
          </reference>
          <reference field="2" count="2">
            <x v="220"/>
            <x v="224"/>
          </reference>
          <reference field="6" count="1" selected="0">
            <x v="59"/>
          </reference>
        </references>
      </pivotArea>
    </format>
    <format dxfId="230">
      <pivotArea dataOnly="0" labelOnly="1" fieldPosition="0">
        <references count="2">
          <reference field="0" count="1" selected="0">
            <x v="19"/>
          </reference>
          <reference field="6" count="1">
            <x v="59"/>
          </reference>
        </references>
      </pivotArea>
    </format>
    <format dxfId="231">
      <pivotArea dataOnly="0" labelOnly="1" fieldPosition="0">
        <references count="3">
          <reference field="0" count="1" selected="0">
            <x v="19"/>
          </reference>
          <reference field="2" count="2">
            <x v="220"/>
            <x v="224"/>
          </reference>
          <reference field="6" count="1" selected="0">
            <x v="59"/>
          </reference>
        </references>
      </pivotArea>
    </format>
    <format dxfId="232">
      <pivotArea collapsedLevelsAreSubtotals="1" fieldPosition="0">
        <references count="3">
          <reference field="0" count="1" selected="0">
            <x v="19"/>
          </reference>
          <reference field="2" count="1">
            <x v="232"/>
          </reference>
          <reference field="6" count="1" selected="0">
            <x v="59"/>
          </reference>
        </references>
      </pivotArea>
    </format>
    <format dxfId="233">
      <pivotArea collapsedLevelsAreSubtotals="1" fieldPosition="0">
        <references count="1">
          <reference field="0" count="1">
            <x v="20"/>
          </reference>
        </references>
      </pivotArea>
    </format>
    <format dxfId="234">
      <pivotArea collapsedLevelsAreSubtotals="1" fieldPosition="0">
        <references count="2">
          <reference field="0" count="1" selected="0">
            <x v="20"/>
          </reference>
          <reference field="6" count="1">
            <x v="21"/>
          </reference>
        </references>
      </pivotArea>
    </format>
    <format dxfId="235">
      <pivotArea collapsedLevelsAreSubtotals="1" fieldPosition="0">
        <references count="3">
          <reference field="0" count="1" selected="0">
            <x v="20"/>
          </reference>
          <reference field="2" count="1">
            <x v="175"/>
          </reference>
          <reference field="6" count="1" selected="0">
            <x v="21"/>
          </reference>
        </references>
      </pivotArea>
    </format>
    <format dxfId="236">
      <pivotArea dataOnly="0" labelOnly="1" fieldPosition="0">
        <references count="1">
          <reference field="0" count="1">
            <x v="20"/>
          </reference>
        </references>
      </pivotArea>
    </format>
    <format dxfId="237">
      <pivotArea dataOnly="0" labelOnly="1" fieldPosition="0">
        <references count="2">
          <reference field="0" count="1" selected="0">
            <x v="20"/>
          </reference>
          <reference field="6" count="1">
            <x v="21"/>
          </reference>
        </references>
      </pivotArea>
    </format>
    <format dxfId="238">
      <pivotArea dataOnly="0" labelOnly="1" fieldPosition="0">
        <references count="3">
          <reference field="0" count="1" selected="0">
            <x v="19"/>
          </reference>
          <reference field="2" count="2">
            <x v="175"/>
            <x v="232"/>
          </reference>
          <reference field="6" count="1" selected="0">
            <x v="59"/>
          </reference>
        </references>
      </pivotArea>
    </format>
    <format dxfId="239">
      <pivotArea collapsedLevelsAreSubtotals="1" fieldPosition="0">
        <references count="3">
          <reference field="0" count="1" selected="0">
            <x v="20"/>
          </reference>
          <reference field="2" count="2">
            <x v="177"/>
            <x v="178"/>
          </reference>
          <reference field="6" count="1" selected="0">
            <x v="21"/>
          </reference>
        </references>
      </pivotArea>
    </format>
    <format dxfId="240">
      <pivotArea dataOnly="0" labelOnly="1" fieldPosition="0">
        <references count="3">
          <reference field="0" count="1" selected="0">
            <x v="20"/>
          </reference>
          <reference field="2" count="2">
            <x v="177"/>
            <x v="178"/>
          </reference>
          <reference field="6" count="1" selected="0">
            <x v="21"/>
          </reference>
        </references>
      </pivotArea>
    </format>
    <format dxfId="241">
      <pivotArea collapsedLevelsAreSubtotals="1" fieldPosition="0">
        <references count="1">
          <reference field="0" count="1">
            <x v="21"/>
          </reference>
        </references>
      </pivotArea>
    </format>
    <format dxfId="242">
      <pivotArea collapsedLevelsAreSubtotals="1" fieldPosition="0">
        <references count="2">
          <reference field="0" count="1" selected="0">
            <x v="21"/>
          </reference>
          <reference field="6" count="1">
            <x v="11"/>
          </reference>
        </references>
      </pivotArea>
    </format>
    <format dxfId="243">
      <pivotArea dataOnly="0" labelOnly="1" fieldPosition="0">
        <references count="1">
          <reference field="0" count="1">
            <x v="21"/>
          </reference>
        </references>
      </pivotArea>
    </format>
    <format dxfId="244">
      <pivotArea dataOnly="0" labelOnly="1" fieldPosition="0">
        <references count="2">
          <reference field="0" count="1" selected="0">
            <x v="21"/>
          </reference>
          <reference field="6" count="1">
            <x v="11"/>
          </reference>
        </references>
      </pivotArea>
    </format>
    <format dxfId="245">
      <pivotArea collapsedLevelsAreSubtotals="1" fieldPosition="0">
        <references count="3">
          <reference field="0" count="1" selected="0">
            <x v="21"/>
          </reference>
          <reference field="2" count="2">
            <x v="107"/>
            <x v="110"/>
          </reference>
          <reference field="6" count="1" selected="0">
            <x v="11"/>
          </reference>
        </references>
      </pivotArea>
    </format>
    <format dxfId="246">
      <pivotArea collapsedLevelsAreSubtotals="1" fieldPosition="0">
        <references count="2">
          <reference field="0" count="1" selected="0">
            <x v="21"/>
          </reference>
          <reference field="6" count="1">
            <x v="12"/>
          </reference>
        </references>
      </pivotArea>
    </format>
    <format dxfId="247">
      <pivotArea dataOnly="0" labelOnly="1" fieldPosition="0">
        <references count="2">
          <reference field="0" count="1" selected="0">
            <x v="21"/>
          </reference>
          <reference field="6" count="1">
            <x v="12"/>
          </reference>
        </references>
      </pivotArea>
    </format>
    <format dxfId="248">
      <pivotArea dataOnly="0" labelOnly="1" fieldPosition="0">
        <references count="3">
          <reference field="0" count="1" selected="0">
            <x v="21"/>
          </reference>
          <reference field="2" count="2">
            <x v="107"/>
            <x v="110"/>
          </reference>
          <reference field="6" count="1" selected="0">
            <x v="11"/>
          </reference>
        </references>
      </pivotArea>
    </format>
    <format dxfId="249">
      <pivotArea collapsedLevelsAreSubtotals="1" fieldPosition="0">
        <references count="3">
          <reference field="0" count="1" selected="0">
            <x v="21"/>
          </reference>
          <reference field="2" count="4">
            <x v="109"/>
            <x v="111"/>
            <x v="112"/>
            <x v="113"/>
          </reference>
          <reference field="6" count="1" selected="0">
            <x v="12"/>
          </reference>
        </references>
      </pivotArea>
    </format>
    <format dxfId="250">
      <pivotArea collapsedLevelsAreSubtotals="1" fieldPosition="0">
        <references count="1">
          <reference field="0" count="1">
            <x v="22"/>
          </reference>
        </references>
      </pivotArea>
    </format>
    <format dxfId="251">
      <pivotArea collapsedLevelsAreSubtotals="1" fieldPosition="0">
        <references count="2">
          <reference field="0" count="1" selected="0">
            <x v="22"/>
          </reference>
          <reference field="6" count="1">
            <x v="17"/>
          </reference>
        </references>
      </pivotArea>
    </format>
    <format dxfId="252">
      <pivotArea dataOnly="0" labelOnly="1" fieldPosition="0">
        <references count="1">
          <reference field="0" count="1">
            <x v="22"/>
          </reference>
        </references>
      </pivotArea>
    </format>
    <format dxfId="253">
      <pivotArea dataOnly="0" labelOnly="1" fieldPosition="0">
        <references count="2">
          <reference field="0" count="1" selected="0">
            <x v="22"/>
          </reference>
          <reference field="6" count="1">
            <x v="17"/>
          </reference>
        </references>
      </pivotArea>
    </format>
    <format dxfId="254">
      <pivotArea dataOnly="0" labelOnly="1" fieldPosition="0">
        <references count="3">
          <reference field="0" count="1" selected="0">
            <x v="21"/>
          </reference>
          <reference field="2" count="4">
            <x v="109"/>
            <x v="111"/>
            <x v="112"/>
            <x v="113"/>
          </reference>
          <reference field="6" count="1" selected="0">
            <x v="12"/>
          </reference>
        </references>
      </pivotArea>
    </format>
    <format dxfId="255">
      <pivotArea collapsedLevelsAreSubtotals="1" fieldPosition="0">
        <references count="3">
          <reference field="0" count="1" selected="0">
            <x v="22"/>
          </reference>
          <reference field="2" count="1">
            <x v="153"/>
          </reference>
          <reference field="6" count="1" selected="0">
            <x v="17"/>
          </reference>
        </references>
      </pivotArea>
    </format>
    <format dxfId="256">
      <pivotArea collapsedLevelsAreSubtotals="1" fieldPosition="0">
        <references count="2">
          <reference field="0" count="1" selected="0">
            <x v="22"/>
          </reference>
          <reference field="6" count="1">
            <x v="18"/>
          </reference>
        </references>
      </pivotArea>
    </format>
    <format dxfId="257">
      <pivotArea collapsedLevelsAreSubtotals="1" fieldPosition="0">
        <references count="3">
          <reference field="0" count="1" selected="0">
            <x v="22"/>
          </reference>
          <reference field="2" count="7">
            <x v="150"/>
            <x v="151"/>
            <x v="152"/>
            <x v="154"/>
            <x v="155"/>
            <x v="156"/>
            <x v="157"/>
          </reference>
          <reference field="6" count="1" selected="0">
            <x v="18"/>
          </reference>
        </references>
      </pivotArea>
    </format>
    <format dxfId="258">
      <pivotArea dataOnly="0" labelOnly="1" fieldPosition="0">
        <references count="2">
          <reference field="0" count="1" selected="0">
            <x v="22"/>
          </reference>
          <reference field="6" count="1">
            <x v="18"/>
          </reference>
        </references>
      </pivotArea>
    </format>
    <format dxfId="259">
      <pivotArea dataOnly="0" labelOnly="1" fieldPosition="0">
        <references count="3">
          <reference field="0" count="1" selected="0">
            <x v="22"/>
          </reference>
          <reference field="2" count="8">
            <x v="150"/>
            <x v="151"/>
            <x v="152"/>
            <x v="153"/>
            <x v="154"/>
            <x v="155"/>
            <x v="156"/>
            <x v="157"/>
          </reference>
          <reference field="6" count="1" selected="0">
            <x v="17"/>
          </reference>
        </references>
      </pivotArea>
    </format>
    <format dxfId="260">
      <pivotArea collapsedLevelsAreSubtotals="1" fieldPosition="0">
        <references count="1">
          <reference field="0" count="1">
            <x v="23"/>
          </reference>
        </references>
      </pivotArea>
    </format>
    <format dxfId="261">
      <pivotArea collapsedLevelsAreSubtotals="1" fieldPosition="0">
        <references count="2">
          <reference field="0" count="1" selected="0">
            <x v="23"/>
          </reference>
          <reference field="6" count="1">
            <x v="8"/>
          </reference>
        </references>
      </pivotArea>
    </format>
    <format dxfId="262">
      <pivotArea collapsedLevelsAreSubtotals="1" fieldPosition="0">
        <references count="3">
          <reference field="0" count="1" selected="0">
            <x v="23"/>
          </reference>
          <reference field="2" count="1">
            <x v="81"/>
          </reference>
          <reference field="6" count="1" selected="0">
            <x v="8"/>
          </reference>
        </references>
      </pivotArea>
    </format>
    <format dxfId="263">
      <pivotArea dataOnly="0" labelOnly="1" fieldPosition="0">
        <references count="1">
          <reference field="0" count="1">
            <x v="23"/>
          </reference>
        </references>
      </pivotArea>
    </format>
    <format dxfId="264">
      <pivotArea dataOnly="0" labelOnly="1" fieldPosition="0">
        <references count="2">
          <reference field="0" count="1" selected="0">
            <x v="23"/>
          </reference>
          <reference field="6" count="1">
            <x v="8"/>
          </reference>
        </references>
      </pivotArea>
    </format>
    <format dxfId="265">
      <pivotArea dataOnly="0" labelOnly="1" fieldPosition="0">
        <references count="3">
          <reference field="0" count="1" selected="0">
            <x v="23"/>
          </reference>
          <reference field="2" count="1">
            <x v="81"/>
          </reference>
          <reference field="6" count="1" selected="0">
            <x v="8"/>
          </reference>
        </references>
      </pivotArea>
    </format>
    <format dxfId="266">
      <pivotArea collapsedLevelsAreSubtotals="1" fieldPosition="0">
        <references count="3">
          <reference field="0" count="1" selected="0">
            <x v="23"/>
          </reference>
          <reference field="2" count="7">
            <x v="83"/>
            <x v="84"/>
            <x v="85"/>
            <x v="86"/>
            <x v="87"/>
            <x v="88"/>
            <x v="89"/>
          </reference>
          <reference field="6" count="1" selected="0">
            <x v="8"/>
          </reference>
        </references>
      </pivotArea>
    </format>
    <format dxfId="267">
      <pivotArea collapsedLevelsAreSubtotals="1" fieldPosition="0">
        <references count="1">
          <reference field="0" count="1">
            <x v="24"/>
          </reference>
        </references>
      </pivotArea>
    </format>
    <format dxfId="268">
      <pivotArea collapsedLevelsAreSubtotals="1" fieldPosition="0">
        <references count="2">
          <reference field="0" count="1" selected="0">
            <x v="24"/>
          </reference>
          <reference field="6" count="1">
            <x v="71"/>
          </reference>
        </references>
      </pivotArea>
    </format>
    <format dxfId="269">
      <pivotArea dataOnly="0" labelOnly="1" fieldPosition="0">
        <references count="1">
          <reference field="0" count="1">
            <x v="24"/>
          </reference>
        </references>
      </pivotArea>
    </format>
    <format dxfId="270">
      <pivotArea dataOnly="0" labelOnly="1" fieldPosition="0">
        <references count="2">
          <reference field="0" count="1" selected="0">
            <x v="24"/>
          </reference>
          <reference field="6" count="1">
            <x v="71"/>
          </reference>
        </references>
      </pivotArea>
    </format>
    <format dxfId="271">
      <pivotArea dataOnly="0" labelOnly="1" fieldPosition="0">
        <references count="3">
          <reference field="0" count="1" selected="0">
            <x v="23"/>
          </reference>
          <reference field="2" count="7">
            <x v="83"/>
            <x v="84"/>
            <x v="85"/>
            <x v="86"/>
            <x v="87"/>
            <x v="88"/>
            <x v="89"/>
          </reference>
          <reference field="6" count="1" selected="0">
            <x v="8"/>
          </reference>
        </references>
      </pivotArea>
    </format>
    <format dxfId="272">
      <pivotArea collapsedLevelsAreSubtotals="1" fieldPosition="0">
        <references count="3">
          <reference field="0" count="1" selected="0">
            <x v="24"/>
          </reference>
          <reference field="2" count="8">
            <x v="284"/>
            <x v="285"/>
            <x v="286"/>
            <x v="287"/>
            <x v="288"/>
            <x v="289"/>
            <x v="290"/>
            <x v="291"/>
          </reference>
          <reference field="6" count="1" selected="0">
            <x v="71"/>
          </reference>
        </references>
      </pivotArea>
    </format>
    <format dxfId="273">
      <pivotArea grandRow="1" outline="0" collapsedLevelsAreSubtotals="1" fieldPosition="0"/>
    </format>
    <format dxfId="274">
      <pivotArea dataOnly="0" labelOnly="1" grandRow="1" outline="0" fieldPosition="0"/>
    </format>
    <format dxfId="275">
      <pivotArea dataOnly="0" labelOnly="1" fieldPosition="0">
        <references count="3">
          <reference field="0" count="1" selected="0">
            <x v="24"/>
          </reference>
          <reference field="2" count="8">
            <x v="284"/>
            <x v="285"/>
            <x v="286"/>
            <x v="287"/>
            <x v="288"/>
            <x v="289"/>
            <x v="290"/>
            <x v="291"/>
          </reference>
          <reference field="6" count="1" selected="0">
            <x v="71"/>
          </reference>
        </references>
      </pivotArea>
    </format>
  </formats>
  <pivotTableStyleInfo name="PivotStyleLight16" showRowHeaders="1" showColHeaders="1" showLastColumn="1"/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3" minRefreshableVersion="3" createdVersion="3" indent="0" outline="1" outlineData="1" showDrill="0" multipleFieldFilters="0">
  <location ref="A3:J393" firstHeaderRow="1" firstDataRow="2" firstDataCol="1"/>
  <pivotFields count="98">
    <pivotField axis="axisRow" showAll="0">
      <items count="27">
        <item x="17"/>
        <item x="1"/>
        <item x="8"/>
        <item x="19"/>
        <item x="12"/>
        <item x="20"/>
        <item x="2"/>
        <item x="6"/>
        <item x="15"/>
        <item x="23"/>
        <item x="3"/>
        <item x="4"/>
        <item x="14"/>
        <item x="21"/>
        <item x="16"/>
        <item x="22"/>
        <item x="9"/>
        <item x="0"/>
        <item x="10"/>
        <item x="18"/>
        <item x="13"/>
        <item x="7"/>
        <item x="11"/>
        <item x="5"/>
        <item x="24"/>
        <item x="25"/>
        <item t="default"/>
      </items>
    </pivotField>
    <pivotField showAll="0"/>
    <pivotField axis="axisRow" showAll="0">
      <items count="294">
        <item x="4"/>
        <item x="6"/>
        <item x="2"/>
        <item x="5"/>
        <item x="3"/>
        <item x="0"/>
        <item x="1"/>
        <item x="219"/>
        <item x="209"/>
        <item x="208"/>
        <item x="221"/>
        <item x="9"/>
        <item x="22"/>
        <item x="210"/>
        <item x="217"/>
        <item x="10"/>
        <item x="112"/>
        <item x="108"/>
        <item x="13"/>
        <item x="11"/>
        <item x="23"/>
        <item x="16"/>
        <item x="17"/>
        <item x="15"/>
        <item x="12"/>
        <item x="14"/>
        <item x="18"/>
        <item x="7"/>
        <item x="19"/>
        <item x="20"/>
        <item x="218"/>
        <item x="24"/>
        <item x="25"/>
        <item x="26"/>
        <item x="27"/>
        <item x="44"/>
        <item x="28"/>
        <item x="29"/>
        <item x="46"/>
        <item x="30"/>
        <item x="31"/>
        <item x="32"/>
        <item x="33"/>
        <item x="34"/>
        <item x="35"/>
        <item x="36"/>
        <item x="45"/>
        <item x="37"/>
        <item x="38"/>
        <item x="39"/>
        <item x="40"/>
        <item x="41"/>
        <item x="42"/>
        <item x="43"/>
        <item x="61"/>
        <item x="51"/>
        <item x="49"/>
        <item x="47"/>
        <item x="54"/>
        <item x="48"/>
        <item x="58"/>
        <item x="59"/>
        <item x="55"/>
        <item x="60"/>
        <item x="57"/>
        <item x="53"/>
        <item x="56"/>
        <item x="50"/>
        <item x="52"/>
        <item x="62"/>
        <item x="72"/>
        <item x="65"/>
        <item x="67"/>
        <item x="63"/>
        <item x="73"/>
        <item x="68"/>
        <item x="71"/>
        <item x="70"/>
        <item x="64"/>
        <item x="66"/>
        <item x="69"/>
        <item x="75"/>
        <item x="82"/>
        <item x="77"/>
        <item x="79"/>
        <item x="76"/>
        <item x="78"/>
        <item x="80"/>
        <item x="74"/>
        <item x="81"/>
        <item x="91"/>
        <item x="92"/>
        <item x="84"/>
        <item x="85"/>
        <item x="86"/>
        <item x="93"/>
        <item x="88"/>
        <item x="94"/>
        <item x="87"/>
        <item x="89"/>
        <item x="90"/>
        <item x="83"/>
        <item x="105"/>
        <item x="104"/>
        <item x="97"/>
        <item x="102"/>
        <item x="106"/>
        <item x="103"/>
        <item x="96"/>
        <item x="98"/>
        <item x="95"/>
        <item x="99"/>
        <item x="100"/>
        <item x="101"/>
        <item x="107"/>
        <item x="109"/>
        <item x="110"/>
        <item x="113"/>
        <item x="111"/>
        <item x="132"/>
        <item x="115"/>
        <item x="135"/>
        <item x="116"/>
        <item x="127"/>
        <item x="134"/>
        <item x="124"/>
        <item x="138"/>
        <item x="129"/>
        <item x="114"/>
        <item x="117"/>
        <item x="133"/>
        <item x="130"/>
        <item x="136"/>
        <item x="137"/>
        <item x="118"/>
        <item x="119"/>
        <item x="125"/>
        <item x="131"/>
        <item x="120"/>
        <item x="128"/>
        <item x="126"/>
        <item x="121"/>
        <item x="122"/>
        <item x="123"/>
        <item x="141"/>
        <item x="143"/>
        <item x="142"/>
        <item x="140"/>
        <item x="139"/>
        <item x="152"/>
        <item x="151"/>
        <item x="150"/>
        <item x="148"/>
        <item x="153"/>
        <item x="149"/>
        <item x="147"/>
        <item x="146"/>
        <item x="145"/>
        <item x="144"/>
        <item x="164"/>
        <item x="154"/>
        <item x="168"/>
        <item x="155"/>
        <item x="160"/>
        <item x="166"/>
        <item x="158"/>
        <item x="161"/>
        <item x="157"/>
        <item x="167"/>
        <item x="162"/>
        <item x="165"/>
        <item x="163"/>
        <item x="156"/>
        <item x="159"/>
        <item x="175"/>
        <item x="169"/>
        <item x="170"/>
        <item x="171"/>
        <item x="172"/>
        <item x="174"/>
        <item x="173"/>
        <item x="182"/>
        <item x="179"/>
        <item x="183"/>
        <item x="180"/>
        <item x="181"/>
        <item x="176"/>
        <item x="178"/>
        <item x="177"/>
        <item x="189"/>
        <item x="192"/>
        <item x="186"/>
        <item x="187"/>
        <item x="190"/>
        <item x="191"/>
        <item x="188"/>
        <item x="185"/>
        <item x="184"/>
        <item x="193"/>
        <item x="205"/>
        <item x="194"/>
        <item x="195"/>
        <item x="196"/>
        <item x="197"/>
        <item x="198"/>
        <item x="206"/>
        <item x="199"/>
        <item x="200"/>
        <item x="201"/>
        <item x="202"/>
        <item x="204"/>
        <item x="207"/>
        <item x="203"/>
        <item x="211"/>
        <item x="214"/>
        <item x="215"/>
        <item x="212"/>
        <item x="220"/>
        <item x="216"/>
        <item x="213"/>
        <item x="229"/>
        <item x="233"/>
        <item x="235"/>
        <item x="225"/>
        <item x="231"/>
        <item x="224"/>
        <item x="232"/>
        <item x="236"/>
        <item x="223"/>
        <item x="234"/>
        <item x="222"/>
        <item x="226"/>
        <item x="230"/>
        <item x="228"/>
        <item x="227"/>
        <item x="242"/>
        <item x="245"/>
        <item x="244"/>
        <item x="239"/>
        <item x="243"/>
        <item x="237"/>
        <item x="241"/>
        <item x="240"/>
        <item x="238"/>
        <item x="254"/>
        <item x="252"/>
        <item x="251"/>
        <item x="246"/>
        <item x="253"/>
        <item x="247"/>
        <item x="248"/>
        <item x="249"/>
        <item x="250"/>
        <item x="262"/>
        <item x="258"/>
        <item x="257"/>
        <item x="261"/>
        <item x="256"/>
        <item x="263"/>
        <item x="260"/>
        <item x="264"/>
        <item x="259"/>
        <item x="255"/>
        <item x="272"/>
        <item x="266"/>
        <item x="271"/>
        <item x="270"/>
        <item x="269"/>
        <item x="268"/>
        <item x="273"/>
        <item x="267"/>
        <item x="265"/>
        <item x="21"/>
        <item x="8"/>
        <item x="281"/>
        <item x="275"/>
        <item x="282"/>
        <item x="278"/>
        <item x="276"/>
        <item x="279"/>
        <item x="274"/>
        <item x="280"/>
        <item x="277"/>
        <item x="291"/>
        <item x="286"/>
        <item x="290"/>
        <item x="288"/>
        <item x="287"/>
        <item x="289"/>
        <item x="285"/>
        <item x="283"/>
        <item x="284"/>
        <item x="292"/>
        <item t="default"/>
      </items>
    </pivotField>
    <pivotField defaultSubtotal="0" showAll="0"/>
    <pivotField defaultSubtotal="0" showAll="0"/>
    <pivotField defaultSubtotal="0" showAll="0"/>
    <pivotField axis="axisRow" showAll="0">
      <items count="74">
        <item x="0"/>
        <item x="9"/>
        <item x="10"/>
        <item x="11"/>
        <item x="12"/>
        <item x="15"/>
        <item x="13"/>
        <item x="14"/>
        <item x="16"/>
        <item x="18"/>
        <item x="17"/>
        <item x="19"/>
        <item x="20"/>
        <item x="28"/>
        <item x="26"/>
        <item x="27"/>
        <item x="29"/>
        <item x="31"/>
        <item x="30"/>
        <item x="33"/>
        <item x="32"/>
        <item x="34"/>
        <item x="35"/>
        <item x="53"/>
        <item x="43"/>
        <item x="42"/>
        <item x="55"/>
        <item x="3"/>
        <item x="7"/>
        <item x="44"/>
        <item x="4"/>
        <item x="25"/>
        <item x="22"/>
        <item x="8"/>
        <item x="1"/>
        <item x="5"/>
        <item x="52"/>
        <item x="21"/>
        <item x="23"/>
        <item m="1" x="72"/>
        <item x="24"/>
        <item x="51"/>
        <item x="45"/>
        <item x="48"/>
        <item x="49"/>
        <item x="46"/>
        <item x="54"/>
        <item x="50"/>
        <item x="47"/>
        <item x="6"/>
        <item x="2"/>
        <item x="37"/>
        <item x="36"/>
        <item x="38"/>
        <item x="39"/>
        <item x="41"/>
        <item x="40"/>
        <item x="57"/>
        <item x="58"/>
        <item x="56"/>
        <item x="60"/>
        <item x="59"/>
        <item x="63"/>
        <item x="61"/>
        <item x="62"/>
        <item x="65"/>
        <item x="64"/>
        <item x="67"/>
        <item x="66"/>
        <item x="68"/>
        <item x="69"/>
        <item x="70"/>
        <item h="1" x="71"/>
        <item t="default"/>
      </items>
    </pivotField>
    <pivotField dataField="1" showAll="0"/>
    <pivotField dataField="1" showAll="0"/>
    <pivotField dataField="1" showAll="0"/>
    <pivotField dataField="1" defaultSubtotal="0" showAll="0"/>
    <pivotField dataField="1" defaultSubtotal="0" showAll="0"/>
    <pivotField dataField="1" defaultSubtotal="0" showAll="0"/>
    <pivotField showAll="0"/>
    <pivotField showAll="0"/>
    <pivotField showAll="0"/>
    <pivotField showAll="0"/>
    <pivotField showAll="0"/>
    <pivotField showAll="0"/>
    <pivotField showAll="0"/>
    <pivotField showAll="0"/>
    <pivotField defaultSubtotal="0" showAll="0"/>
    <pivotField dataField="1" showAll="0"/>
    <pivotField defaultSubtotal="0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6"/>
    <field x="2"/>
  </rowFields>
  <rowItems count="389">
    <i>
      <x/>
    </i>
    <i r="1">
      <x v="23"/>
    </i>
    <i r="2">
      <x v="7"/>
    </i>
    <i r="1">
      <x v="24"/>
    </i>
    <i r="2">
      <x v="8"/>
    </i>
    <i r="1">
      <x v="25"/>
    </i>
    <i r="2">
      <x v="9"/>
    </i>
    <i r="1">
      <x v="26"/>
    </i>
    <i r="2">
      <x v="10"/>
    </i>
    <i r="1">
      <x v="29"/>
    </i>
    <i r="2">
      <x v="13"/>
    </i>
    <i r="1">
      <x v="36"/>
    </i>
    <i r="2">
      <x v="30"/>
    </i>
    <i r="1">
      <x v="41"/>
    </i>
    <i r="2">
      <x v="14"/>
    </i>
    <i r="1">
      <x v="42"/>
    </i>
    <i r="2">
      <x v="213"/>
    </i>
    <i r="1">
      <x v="43"/>
    </i>
    <i r="2">
      <x v="214"/>
    </i>
    <i r="1">
      <x v="44"/>
    </i>
    <i r="2">
      <x v="215"/>
    </i>
    <i r="1">
      <x v="45"/>
    </i>
    <i r="2">
      <x v="216"/>
    </i>
    <i r="1">
      <x v="46"/>
    </i>
    <i r="2">
      <x v="217"/>
    </i>
    <i r="1">
      <x v="47"/>
    </i>
    <i r="2">
      <x v="218"/>
    </i>
    <i r="1">
      <x v="48"/>
    </i>
    <i r="2">
      <x v="219"/>
    </i>
    <i>
      <x v="1"/>
    </i>
    <i r="1">
      <x v="27"/>
    </i>
    <i r="2">
      <x v="11"/>
    </i>
    <i r="1">
      <x v="28"/>
    </i>
    <i r="2">
      <x v="12"/>
    </i>
    <i r="1">
      <x v="30"/>
    </i>
    <i r="2">
      <x v="15"/>
    </i>
    <i r="1">
      <x v="33"/>
    </i>
    <i r="2">
      <x v="20"/>
    </i>
    <i r="1">
      <x v="34"/>
    </i>
    <i r="2">
      <x v="18"/>
    </i>
    <i r="2">
      <x v="19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8"/>
    </i>
    <i r="2">
      <x v="29"/>
    </i>
    <i r="1">
      <x v="35"/>
    </i>
    <i r="2">
      <x v="23"/>
    </i>
    <i r="1">
      <x v="49"/>
    </i>
    <i r="2">
      <x v="272"/>
    </i>
    <i r="1">
      <x v="50"/>
    </i>
    <i r="2">
      <x v="273"/>
    </i>
    <i>
      <x v="2"/>
    </i>
    <i r="1">
      <x v="31"/>
    </i>
    <i r="2">
      <x v="16"/>
    </i>
    <i r="1">
      <x v="32"/>
    </i>
    <i r="2">
      <x v="17"/>
    </i>
    <i r="1">
      <x v="37"/>
    </i>
    <i r="2">
      <x v="114"/>
    </i>
    <i r="1">
      <x v="38"/>
    </i>
    <i r="2">
      <x v="115"/>
    </i>
    <i r="1">
      <x v="40"/>
    </i>
    <i r="2">
      <x v="116"/>
    </i>
    <i r="2">
      <x v="117"/>
    </i>
    <i r="2">
      <x v="118"/>
    </i>
    <i>
      <x v="3"/>
    </i>
    <i r="1">
      <x v="60"/>
    </i>
    <i r="2">
      <x v="236"/>
    </i>
    <i r="2">
      <x v="237"/>
    </i>
    <i r="1">
      <x v="61"/>
    </i>
    <i r="2">
      <x v="235"/>
    </i>
    <i r="2">
      <x v="238"/>
    </i>
    <i r="2">
      <x v="239"/>
    </i>
    <i r="2">
      <x v="240"/>
    </i>
    <i r="2">
      <x v="241"/>
    </i>
    <i r="2">
      <x v="242"/>
    </i>
    <i r="2">
      <x v="243"/>
    </i>
    <i>
      <x v="4"/>
    </i>
    <i r="1">
      <x v="19"/>
    </i>
    <i r="2">
      <x v="159"/>
    </i>
    <i r="2">
      <x v="161"/>
    </i>
    <i r="2">
      <x v="166"/>
    </i>
    <i r="2">
      <x v="169"/>
    </i>
    <i r="2">
      <x v="171"/>
    </i>
    <i r="1">
      <x v="20"/>
    </i>
    <i r="2">
      <x v="160"/>
    </i>
    <i r="2">
      <x v="162"/>
    </i>
    <i r="2">
      <x v="163"/>
    </i>
    <i r="2">
      <x v="164"/>
    </i>
    <i r="2">
      <x v="165"/>
    </i>
    <i r="2">
      <x v="167"/>
    </i>
    <i r="2">
      <x v="168"/>
    </i>
    <i r="2">
      <x v="170"/>
    </i>
    <i r="2">
      <x v="172"/>
    </i>
    <i r="2">
      <x v="173"/>
    </i>
    <i>
      <x v="5"/>
    </i>
    <i r="1">
      <x v="62"/>
    </i>
    <i r="2">
      <x v="244"/>
    </i>
    <i r="2">
      <x v="248"/>
    </i>
    <i r="1">
      <x v="63"/>
    </i>
    <i r="2">
      <x v="245"/>
    </i>
    <i r="2">
      <x v="247"/>
    </i>
    <i r="2">
      <x v="249"/>
    </i>
    <i r="1">
      <x v="64"/>
    </i>
    <i r="2">
      <x v="246"/>
    </i>
    <i r="2">
      <x v="250"/>
    </i>
    <i r="2">
      <x v="251"/>
    </i>
    <i r="2">
      <x v="252"/>
    </i>
    <i>
      <x v="6"/>
    </i>
    <i r="1">
      <x v="1"/>
    </i>
    <i r="2">
      <x v="31"/>
    </i>
    <i r="2">
      <x v="32"/>
    </i>
    <i r="2">
      <x v="33"/>
    </i>
    <i r="2">
      <x v="36"/>
    </i>
    <i r="2">
      <x v="37"/>
    </i>
    <i r="2">
      <x v="40"/>
    </i>
    <i r="2">
      <x v="42"/>
    </i>
    <i r="2">
      <x v="46"/>
    </i>
    <i r="2">
      <x v="47"/>
    </i>
    <i r="2">
      <x v="48"/>
    </i>
    <i r="2">
      <x v="49"/>
    </i>
    <i r="2">
      <x v="51"/>
    </i>
    <i r="1">
      <x v="2"/>
    </i>
    <i r="2">
      <x v="34"/>
    </i>
    <i r="2">
      <x v="35"/>
    </i>
    <i r="2">
      <x v="38"/>
    </i>
    <i r="2">
      <x v="39"/>
    </i>
    <i r="2">
      <x v="41"/>
    </i>
    <i r="2">
      <x v="43"/>
    </i>
    <i r="2">
      <x v="44"/>
    </i>
    <i r="2">
      <x v="45"/>
    </i>
    <i r="2">
      <x v="50"/>
    </i>
    <i r="2">
      <x v="52"/>
    </i>
    <i r="2">
      <x v="53"/>
    </i>
    <i>
      <x v="7"/>
    </i>
    <i r="1">
      <x v="9"/>
    </i>
    <i r="2">
      <x v="91"/>
    </i>
    <i r="2">
      <x v="95"/>
    </i>
    <i r="2">
      <x v="97"/>
    </i>
    <i r="1">
      <x v="10"/>
    </i>
    <i r="2">
      <x v="90"/>
    </i>
    <i r="2">
      <x v="92"/>
    </i>
    <i r="2">
      <x v="93"/>
    </i>
    <i r="2">
      <x v="94"/>
    </i>
    <i r="2">
      <x v="96"/>
    </i>
    <i r="2">
      <x v="98"/>
    </i>
    <i r="2">
      <x v="99"/>
    </i>
    <i r="2">
      <x v="100"/>
    </i>
    <i r="2">
      <x v="101"/>
    </i>
    <i>
      <x v="8"/>
    </i>
    <i r="1">
      <x v="53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>
      <x v="9"/>
    </i>
    <i r="1">
      <x v="69"/>
    </i>
    <i r="2">
      <x v="275"/>
    </i>
    <i r="2">
      <x v="277"/>
    </i>
    <i r="2">
      <x v="278"/>
    </i>
    <i r="2">
      <x v="279"/>
    </i>
    <i r="2">
      <x v="280"/>
    </i>
    <i r="2">
      <x v="281"/>
    </i>
    <i r="2">
      <x v="282"/>
    </i>
    <i r="1">
      <x v="70"/>
    </i>
    <i r="2">
      <x v="274"/>
    </i>
    <i r="2">
      <x v="276"/>
    </i>
    <i>
      <x v="10"/>
    </i>
    <i r="1">
      <x v="3"/>
    </i>
    <i r="2">
      <x v="55"/>
    </i>
    <i r="2">
      <x v="56"/>
    </i>
    <i r="2">
      <x v="57"/>
    </i>
    <i r="2">
      <x v="59"/>
    </i>
    <i r="2">
      <x v="60"/>
    </i>
    <i r="2">
      <x v="63"/>
    </i>
    <i r="2">
      <x v="67"/>
    </i>
    <i r="1">
      <x v="4"/>
    </i>
    <i r="2">
      <x v="58"/>
    </i>
    <i r="2">
      <x v="61"/>
    </i>
    <i r="2">
      <x v="62"/>
    </i>
    <i r="2">
      <x v="64"/>
    </i>
    <i r="2">
      <x v="65"/>
    </i>
    <i r="2">
      <x v="66"/>
    </i>
    <i r="2">
      <x v="68"/>
    </i>
    <i>
      <x v="11"/>
    </i>
    <i r="1">
      <x v="5"/>
    </i>
    <i r="2">
      <x v="70"/>
    </i>
    <i r="2">
      <x v="74"/>
    </i>
    <i r="1">
      <x v="6"/>
    </i>
    <i r="2">
      <x v="54"/>
    </i>
    <i r="2">
      <x v="71"/>
    </i>
    <i r="2">
      <x v="72"/>
    </i>
    <i r="2">
      <x v="73"/>
    </i>
    <i r="2">
      <x v="77"/>
    </i>
    <i r="2">
      <x v="78"/>
    </i>
    <i r="2">
      <x v="79"/>
    </i>
    <i r="1">
      <x v="7"/>
    </i>
    <i r="2">
      <x v="69"/>
    </i>
    <i r="2">
      <x v="75"/>
    </i>
    <i r="2">
      <x v="76"/>
    </i>
    <i r="2">
      <x v="80"/>
    </i>
    <i>
      <x v="12"/>
    </i>
    <i r="1">
      <x v="51"/>
    </i>
    <i r="2">
      <x v="181"/>
    </i>
    <i r="2">
      <x v="183"/>
    </i>
    <i r="1">
      <x v="52"/>
    </i>
    <i r="2">
      <x v="182"/>
    </i>
    <i r="2">
      <x v="184"/>
    </i>
    <i r="2">
      <x v="185"/>
    </i>
    <i r="2">
      <x v="186"/>
    </i>
    <i r="2">
      <x v="187"/>
    </i>
    <i r="2">
      <x v="188"/>
    </i>
    <i>
      <x v="13"/>
    </i>
    <i r="1">
      <x v="65"/>
    </i>
    <i r="2">
      <x v="258"/>
    </i>
    <i r="2">
      <x v="260"/>
    </i>
    <i r="1">
      <x v="66"/>
    </i>
    <i r="2">
      <x v="253"/>
    </i>
    <i r="2">
      <x v="254"/>
    </i>
    <i r="2">
      <x v="255"/>
    </i>
    <i r="2">
      <x v="256"/>
    </i>
    <i r="2">
      <x v="257"/>
    </i>
    <i r="2">
      <x v="259"/>
    </i>
    <i r="2">
      <x v="261"/>
    </i>
    <i r="2">
      <x v="262"/>
    </i>
    <i>
      <x v="14"/>
    </i>
    <i r="1">
      <x v="54"/>
    </i>
    <i r="2">
      <x v="198"/>
    </i>
    <i r="2">
      <x v="201"/>
    </i>
    <i r="2">
      <x v="202"/>
    </i>
    <i r="2">
      <x v="208"/>
    </i>
    <i r="2">
      <x v="210"/>
    </i>
    <i r="1">
      <x v="55"/>
    </i>
    <i r="2">
      <x v="199"/>
    </i>
    <i r="2">
      <x v="205"/>
    </i>
    <i r="2">
      <x v="211"/>
    </i>
    <i r="1">
      <x v="56"/>
    </i>
    <i r="2">
      <x v="200"/>
    </i>
    <i r="2">
      <x v="203"/>
    </i>
    <i r="2">
      <x v="204"/>
    </i>
    <i r="2">
      <x v="206"/>
    </i>
    <i r="2">
      <x v="207"/>
    </i>
    <i r="2">
      <x v="209"/>
    </i>
    <i r="2">
      <x v="212"/>
    </i>
    <i>
      <x v="15"/>
    </i>
    <i r="1">
      <x v="67"/>
    </i>
    <i r="2">
      <x v="263"/>
    </i>
    <i r="2">
      <x v="265"/>
    </i>
    <i r="2">
      <x v="269"/>
    </i>
    <i r="1">
      <x v="68"/>
    </i>
    <i r="2">
      <x v="264"/>
    </i>
    <i r="2">
      <x v="266"/>
    </i>
    <i r="2">
      <x v="267"/>
    </i>
    <i r="2">
      <x v="268"/>
    </i>
    <i r="2">
      <x v="270"/>
    </i>
    <i r="2">
      <x v="271"/>
    </i>
    <i>
      <x v="16"/>
    </i>
    <i r="1">
      <x v="13"/>
    </i>
    <i r="2">
      <x v="123"/>
    </i>
    <i r="2">
      <x v="125"/>
    </i>
    <i r="2">
      <x v="126"/>
    </i>
    <i r="2">
      <x v="127"/>
    </i>
    <i r="2">
      <x v="131"/>
    </i>
    <i r="2">
      <x v="136"/>
    </i>
    <i r="2">
      <x v="139"/>
    </i>
    <i r="2">
      <x v="140"/>
    </i>
    <i r="1">
      <x v="14"/>
    </i>
    <i r="2">
      <x v="121"/>
    </i>
    <i r="2">
      <x v="124"/>
    </i>
    <i r="2">
      <x v="128"/>
    </i>
    <i r="2">
      <x v="129"/>
    </i>
    <i r="2">
      <x v="135"/>
    </i>
    <i r="2">
      <x v="137"/>
    </i>
    <i r="2">
      <x v="141"/>
    </i>
    <i r="2">
      <x v="142"/>
    </i>
    <i r="2">
      <x v="143"/>
    </i>
    <i r="1">
      <x v="15"/>
    </i>
    <i r="2">
      <x v="119"/>
    </i>
    <i r="2">
      <x v="120"/>
    </i>
    <i r="2">
      <x v="122"/>
    </i>
    <i r="2">
      <x v="130"/>
    </i>
    <i r="2">
      <x v="132"/>
    </i>
    <i r="2">
      <x v="133"/>
    </i>
    <i r="2">
      <x v="134"/>
    </i>
    <i r="2">
      <x v="138"/>
    </i>
    <i>
      <x v="1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18"/>
    </i>
    <i r="1">
      <x v="16"/>
    </i>
    <i r="2">
      <x v="144"/>
    </i>
    <i r="2">
      <x v="145"/>
    </i>
    <i r="2">
      <x v="146"/>
    </i>
    <i r="2">
      <x v="147"/>
    </i>
    <i r="2">
      <x v="148"/>
    </i>
    <i>
      <x v="19"/>
    </i>
    <i r="1">
      <x v="57"/>
    </i>
    <i r="2">
      <x v="221"/>
    </i>
    <i r="2">
      <x v="223"/>
    </i>
    <i r="2">
      <x v="225"/>
    </i>
    <i r="2">
      <x v="226"/>
    </i>
    <i r="2">
      <x v="231"/>
    </i>
    <i r="2">
      <x v="233"/>
    </i>
    <i r="2">
      <x v="234"/>
    </i>
    <i r="1">
      <x v="58"/>
    </i>
    <i r="2">
      <x v="222"/>
    </i>
    <i r="2">
      <x v="227"/>
    </i>
    <i r="2">
      <x v="229"/>
    </i>
    <i r="1">
      <x v="59"/>
    </i>
    <i r="2">
      <x v="220"/>
    </i>
    <i r="2">
      <x v="224"/>
    </i>
    <i r="2">
      <x v="228"/>
    </i>
    <i r="2">
      <x v="230"/>
    </i>
    <i r="2">
      <x v="232"/>
    </i>
    <i>
      <x v="20"/>
    </i>
    <i r="1">
      <x v="21"/>
    </i>
    <i r="2">
      <x v="175"/>
    </i>
    <i r="2">
      <x v="176"/>
    </i>
    <i r="2">
      <x v="177"/>
    </i>
    <i r="2">
      <x v="178"/>
    </i>
    <i r="2">
      <x v="180"/>
    </i>
    <i r="1">
      <x v="22"/>
    </i>
    <i r="2">
      <x v="174"/>
    </i>
    <i r="2">
      <x v="179"/>
    </i>
    <i>
      <x v="21"/>
    </i>
    <i r="1">
      <x v="11"/>
    </i>
    <i r="2">
      <x v="102"/>
    </i>
    <i r="2">
      <x v="103"/>
    </i>
    <i r="2">
      <x v="106"/>
    </i>
    <i r="2">
      <x v="107"/>
    </i>
    <i r="2">
      <x v="110"/>
    </i>
    <i r="1">
      <x v="12"/>
    </i>
    <i r="2">
      <x v="104"/>
    </i>
    <i r="2">
      <x v="105"/>
    </i>
    <i r="2">
      <x v="108"/>
    </i>
    <i r="2">
      <x v="109"/>
    </i>
    <i r="2">
      <x v="111"/>
    </i>
    <i r="2">
      <x v="112"/>
    </i>
    <i r="2">
      <x v="113"/>
    </i>
    <i>
      <x v="22"/>
    </i>
    <i r="1">
      <x v="17"/>
    </i>
    <i r="2">
      <x v="149"/>
    </i>
    <i r="2">
      <x v="153"/>
    </i>
    <i r="1">
      <x v="18"/>
    </i>
    <i r="2">
      <x v="150"/>
    </i>
    <i r="2">
      <x v="151"/>
    </i>
    <i r="2">
      <x v="152"/>
    </i>
    <i r="2">
      <x v="154"/>
    </i>
    <i r="2">
      <x v="155"/>
    </i>
    <i r="2">
      <x v="156"/>
    </i>
    <i r="2">
      <x v="157"/>
    </i>
    <i r="2">
      <x v="158"/>
    </i>
    <i>
      <x v="23"/>
    </i>
    <i r="1">
      <x v="8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>
      <x v="24"/>
    </i>
    <i r="1">
      <x v="71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求和项:2021学生数" fld="10" baseField="0" baseItem="0"/>
    <dataField name="求和项:2021班级数" fld="11" baseField="0" baseItem="0"/>
    <dataField name="求和项:2021教师数" fld="12" baseField="0" baseItem="0"/>
    <dataField name="求和项:上学期" fld="22" baseField="0" baseItem="0"/>
    <dataField name="求和项:2022学生数" fld="7" baseField="0" baseItem="0"/>
    <dataField name="求和项:2022班级数" fld="8" baseField="0" baseItem="0"/>
    <dataField name="求和项:2022教师数" fld="9" baseField="0" baseItem="0"/>
    <dataField name="求和项:下学期" fld="24" baseField="0" baseItem="0"/>
    <dataField name="求和项:合计" fld="26" baseField="0" baseItem="0"/>
  </dataFields>
  <formats count="549">
    <format dxfId="276">
      <pivotArea dataOnly="0" labelOnly="1" fieldPosition="0">
        <references count="3">
          <reference field="0" count="1" selected="0">
            <x v="14"/>
          </reference>
          <reference field="2" count="1">
            <x v="204"/>
          </reference>
          <reference field="6" count="1" selected="0">
            <x v="56"/>
          </reference>
        </references>
      </pivotArea>
    </format>
    <format dxfId="277">
      <pivotArea field="0" type="button" dataOnly="0" labelOnly="1" outline="0" fieldPosition="0"/>
    </format>
    <format dxfId="27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79">
      <pivotArea collapsedLevelsAreSubtotals="1" fieldPosition="0">
        <references count="1">
          <reference field="0" count="1">
            <x v="0"/>
          </reference>
        </references>
      </pivotArea>
    </format>
    <format dxfId="280">
      <pivotArea dataOnly="0" labelOnly="1" fieldPosition="0">
        <references count="1">
          <reference field="0" count="1">
            <x v="0"/>
          </reference>
        </references>
      </pivotArea>
    </format>
    <format dxfId="281">
      <pivotArea collapsedLevelsAreSubtotals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282">
      <pivotArea collapsedLevelsAreSubtotals="1" fieldPosition="0">
        <references count="3">
          <reference field="0" count="1" selected="0">
            <x v="0"/>
          </reference>
          <reference field="2" count="1">
            <x v="215"/>
          </reference>
          <reference field="6" count="1" selected="0">
            <x v="44"/>
          </reference>
        </references>
      </pivotArea>
    </format>
    <format dxfId="283">
      <pivotArea dataOnly="0" labelOnly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284">
      <pivotArea dataOnly="0" labelOnly="1" fieldPosition="0">
        <references count="3">
          <reference field="0" count="1" selected="0">
            <x v="0"/>
          </reference>
          <reference field="2" count="1">
            <x v="215"/>
          </reference>
          <reference field="6" count="1" selected="0">
            <x v="44"/>
          </reference>
        </references>
      </pivotArea>
    </format>
    <format dxfId="285">
      <pivotArea collapsedLevelsAreSubtotals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286">
      <pivotArea collapsedLevelsAreSubtotals="1" fieldPosition="0">
        <references count="3">
          <reference field="0" count="1" selected="0">
            <x v="0"/>
          </reference>
          <reference field="2" count="1">
            <x v="218"/>
          </reference>
          <reference field="6" count="1" selected="0">
            <x v="47"/>
          </reference>
        </references>
      </pivotArea>
    </format>
    <format dxfId="287">
      <pivotArea dataOnly="0" labelOnly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288">
      <pivotArea dataOnly="0" labelOnly="1" fieldPosition="0">
        <references count="3">
          <reference field="0" count="1" selected="0">
            <x v="0"/>
          </reference>
          <reference field="2" count="1">
            <x v="218"/>
          </reference>
          <reference field="6" count="1" selected="0">
            <x v="47"/>
          </reference>
        </references>
      </pivotArea>
    </format>
    <format dxfId="289">
      <pivotArea collapsedLevelsAreSubtotals="1" fieldPosition="0">
        <references count="1">
          <reference field="0" count="1">
            <x v="1"/>
          </reference>
        </references>
      </pivotArea>
    </format>
    <format dxfId="290">
      <pivotArea dataOnly="0" labelOnly="1" fieldPosition="0">
        <references count="1">
          <reference field="0" count="1">
            <x v="1"/>
          </reference>
        </references>
      </pivotArea>
    </format>
    <format dxfId="291">
      <pivotArea collapsedLevelsAreSubtotals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292">
      <pivotArea collapsedLevelsAreSubtotals="1" fieldPosition="0">
        <references count="3">
          <reference field="0" count="1" selected="0">
            <x v="1"/>
          </reference>
          <reference field="2" count="2">
            <x v="18"/>
            <x v="19"/>
          </reference>
          <reference field="6" count="1" selected="0">
            <x v="34"/>
          </reference>
        </references>
      </pivotArea>
    </format>
    <format dxfId="293">
      <pivotArea dataOnly="0" labelOnly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294">
      <pivotArea dataOnly="0" labelOnly="1" fieldPosition="0">
        <references count="3">
          <reference field="0" count="1" selected="0">
            <x v="1"/>
          </reference>
          <reference field="2" count="2">
            <x v="18"/>
            <x v="19"/>
          </reference>
          <reference field="6" count="1" selected="0">
            <x v="34"/>
          </reference>
        </references>
      </pivotArea>
    </format>
    <format dxfId="295">
      <pivotArea collapsedLevelsAreSubtotals="1" fieldPosition="0">
        <references count="3">
          <reference field="0" count="1" selected="0">
            <x v="1"/>
          </reference>
          <reference field="2" count="2">
            <x v="22"/>
            <x v="24"/>
          </reference>
          <reference field="6" count="1" selected="0">
            <x v="34"/>
          </reference>
        </references>
      </pivotArea>
    </format>
    <format dxfId="296">
      <pivotArea dataOnly="0" labelOnly="1" fieldPosition="0">
        <references count="3">
          <reference field="0" count="1" selected="0">
            <x v="1"/>
          </reference>
          <reference field="2" count="2">
            <x v="22"/>
            <x v="24"/>
          </reference>
          <reference field="6" count="1" selected="0">
            <x v="34"/>
          </reference>
        </references>
      </pivotArea>
    </format>
    <format dxfId="297">
      <pivotArea collapsedLevelsAreSubtotals="1" fieldPosition="0">
        <references count="3">
          <reference field="0" count="1" selected="0">
            <x v="1"/>
          </reference>
          <reference field="2" count="3">
            <x v="26"/>
            <x v="27"/>
            <x v="28"/>
          </reference>
          <reference field="6" count="1" selected="0">
            <x v="34"/>
          </reference>
        </references>
      </pivotArea>
    </format>
    <format dxfId="298">
      <pivotArea dataOnly="0" labelOnly="1" fieldPosition="0">
        <references count="3">
          <reference field="0" count="1" selected="0">
            <x v="1"/>
          </reference>
          <reference field="2" count="3">
            <x v="26"/>
            <x v="27"/>
            <x v="28"/>
          </reference>
          <reference field="6" count="1" selected="0">
            <x v="34"/>
          </reference>
        </references>
      </pivotArea>
    </format>
    <format dxfId="299">
      <pivotArea collapsedLevelsAreSubtotals="1" fieldPosition="0">
        <references count="1">
          <reference field="0" count="1">
            <x v="2"/>
          </reference>
        </references>
      </pivotArea>
    </format>
    <format dxfId="300">
      <pivotArea dataOnly="0" labelOnly="1" fieldPosition="0">
        <references count="1">
          <reference field="0" count="1">
            <x v="2"/>
          </reference>
        </references>
      </pivotArea>
    </format>
    <format dxfId="301">
      <pivotArea collapsedLevelsAreSubtotals="1" fieldPosition="0">
        <references count="2">
          <reference field="0" count="1" selected="0">
            <x v="2"/>
          </reference>
          <reference field="6" count="1">
            <x v="39"/>
          </reference>
        </references>
      </pivotArea>
    </format>
    <format dxfId="302">
      <pivotArea collapsedLevelsAreSubtotals="1" fieldPosition="0">
        <references count="3">
          <reference field="0" count="1" selected="0">
            <x v="2"/>
          </reference>
          <reference field="2" count="1">
            <x v="117"/>
          </reference>
          <reference field="6" count="1" selected="0">
            <x v="39"/>
          </reference>
        </references>
      </pivotArea>
    </format>
    <format dxfId="303">
      <pivotArea dataOnly="0" labelOnly="1" fieldPosition="0">
        <references count="2">
          <reference field="0" count="1" selected="0">
            <x v="2"/>
          </reference>
          <reference field="6" count="1">
            <x v="39"/>
          </reference>
        </references>
      </pivotArea>
    </format>
    <format dxfId="304">
      <pivotArea dataOnly="0" labelOnly="1" fieldPosition="0">
        <references count="3">
          <reference field="0" count="1" selected="0">
            <x v="2"/>
          </reference>
          <reference field="2" count="1">
            <x v="117"/>
          </reference>
          <reference field="6" count="1" selected="0">
            <x v="39"/>
          </reference>
        </references>
      </pivotArea>
    </format>
    <format dxfId="305">
      <pivotArea collapsedLevelsAreSubtotals="1" fieldPosition="0">
        <references count="1">
          <reference field="0" count="1">
            <x v="3"/>
          </reference>
        </references>
      </pivotArea>
    </format>
    <format dxfId="306">
      <pivotArea dataOnly="0" labelOnly="1" fieldPosition="0">
        <references count="1">
          <reference field="0" count="1">
            <x v="3"/>
          </reference>
        </references>
      </pivotArea>
    </format>
    <format dxfId="307">
      <pivotArea collapsedLevelsAreSubtotals="1" fieldPosition="0">
        <references count="2">
          <reference field="0" count="1" selected="0">
            <x v="3"/>
          </reference>
          <reference field="6" count="1">
            <x v="61"/>
          </reference>
        </references>
      </pivotArea>
    </format>
    <format dxfId="308">
      <pivotArea collapsedLevelsAreSubtotals="1" fieldPosition="0">
        <references count="3">
          <reference field="0" count="1" selected="0">
            <x v="3"/>
          </reference>
          <reference field="2" count="1">
            <x v="235"/>
          </reference>
          <reference field="6" count="1" selected="0">
            <x v="61"/>
          </reference>
        </references>
      </pivotArea>
    </format>
    <format dxfId="309">
      <pivotArea dataOnly="0" labelOnly="1" fieldPosition="0">
        <references count="2">
          <reference field="0" count="1" selected="0">
            <x v="3"/>
          </reference>
          <reference field="6" count="1">
            <x v="61"/>
          </reference>
        </references>
      </pivotArea>
    </format>
    <format dxfId="310">
      <pivotArea dataOnly="0" labelOnly="1" fieldPosition="0">
        <references count="3">
          <reference field="0" count="1" selected="0">
            <x v="3"/>
          </reference>
          <reference field="2" count="1">
            <x v="235"/>
          </reference>
          <reference field="6" count="1" selected="0">
            <x v="61"/>
          </reference>
        </references>
      </pivotArea>
    </format>
    <format dxfId="311">
      <pivotArea collapsedLevelsAreSubtotals="1" fieldPosition="0">
        <references count="3">
          <reference field="0" count="1" selected="0">
            <x v="3"/>
          </reference>
          <reference field="2" count="4">
            <x v="239"/>
            <x v="240"/>
            <x v="241"/>
            <x v="242"/>
          </reference>
          <reference field="6" count="1" selected="0">
            <x v="61"/>
          </reference>
        </references>
      </pivotArea>
    </format>
    <format dxfId="312">
      <pivotArea dataOnly="0" labelOnly="1" fieldPosition="0">
        <references count="3">
          <reference field="0" count="1" selected="0">
            <x v="3"/>
          </reference>
          <reference field="2" count="4">
            <x v="239"/>
            <x v="240"/>
            <x v="241"/>
            <x v="242"/>
          </reference>
          <reference field="6" count="1" selected="0">
            <x v="61"/>
          </reference>
        </references>
      </pivotArea>
    </format>
    <format dxfId="313">
      <pivotArea collapsedLevelsAreSubtotals="1" fieldPosition="0">
        <references count="1">
          <reference field="0" count="1">
            <x v="4"/>
          </reference>
        </references>
      </pivotArea>
    </format>
    <format dxfId="314">
      <pivotArea collapsedLevelsAreSubtotals="1" fieldPosition="0">
        <references count="2">
          <reference field="0" count="1" selected="0">
            <x v="4"/>
          </reference>
          <reference field="6" count="1">
            <x v="19"/>
          </reference>
        </references>
      </pivotArea>
    </format>
    <format dxfId="315">
      <pivotArea dataOnly="0" labelOnly="1" fieldPosition="0">
        <references count="1">
          <reference field="0" count="1">
            <x v="4"/>
          </reference>
        </references>
      </pivotArea>
    </format>
    <format dxfId="316">
      <pivotArea dataOnly="0" labelOnly="1" fieldPosition="0">
        <references count="2">
          <reference field="0" count="1" selected="0">
            <x v="4"/>
          </reference>
          <reference field="6" count="1">
            <x v="19"/>
          </reference>
        </references>
      </pivotArea>
    </format>
    <format dxfId="317">
      <pivotArea collapsedLevelsAreSubtotals="1" fieldPosition="0">
        <references count="3">
          <reference field="0" count="1" selected="0">
            <x v="4"/>
          </reference>
          <reference field="2" count="3">
            <x v="166"/>
            <x v="169"/>
            <x v="171"/>
          </reference>
          <reference field="6" count="1" selected="0">
            <x v="19"/>
          </reference>
        </references>
      </pivotArea>
    </format>
    <format dxfId="318">
      <pivotArea collapsedLevelsAreSubtotals="1" fieldPosition="0">
        <references count="2">
          <reference field="0" count="1" selected="0">
            <x v="4"/>
          </reference>
          <reference field="6" count="1">
            <x v="20"/>
          </reference>
        </references>
      </pivotArea>
    </format>
    <format dxfId="319">
      <pivotArea dataOnly="0" labelOnly="1" fieldPosition="0">
        <references count="2">
          <reference field="0" count="1" selected="0">
            <x v="4"/>
          </reference>
          <reference field="6" count="1">
            <x v="20"/>
          </reference>
        </references>
      </pivotArea>
    </format>
    <format dxfId="320">
      <pivotArea dataOnly="0" labelOnly="1" fieldPosition="0">
        <references count="3">
          <reference field="0" count="1" selected="0">
            <x v="4"/>
          </reference>
          <reference field="2" count="3">
            <x v="166"/>
            <x v="169"/>
            <x v="171"/>
          </reference>
          <reference field="6" count="1" selected="0">
            <x v="19"/>
          </reference>
        </references>
      </pivotArea>
    </format>
    <format dxfId="321">
      <pivotArea collapsedLevelsAreSubtotals="1" fieldPosition="0">
        <references count="3">
          <reference field="0" count="1" selected="0">
            <x v="4"/>
          </reference>
          <reference field="2" count="1">
            <x v="162"/>
          </reference>
          <reference field="6" count="1" selected="0">
            <x v="20"/>
          </reference>
        </references>
      </pivotArea>
    </format>
    <format dxfId="322">
      <pivotArea dataOnly="0" labelOnly="1" fieldPosition="0">
        <references count="3">
          <reference field="0" count="1" selected="0">
            <x v="4"/>
          </reference>
          <reference field="2" count="1">
            <x v="162"/>
          </reference>
          <reference field="6" count="1" selected="0">
            <x v="20"/>
          </reference>
        </references>
      </pivotArea>
    </format>
    <format dxfId="323">
      <pivotArea collapsedLevelsAreSubtotals="1" fieldPosition="0">
        <references count="3">
          <reference field="0" count="1" selected="0">
            <x v="4"/>
          </reference>
          <reference field="2" count="2">
            <x v="165"/>
            <x v="167"/>
          </reference>
          <reference field="6" count="1" selected="0">
            <x v="20"/>
          </reference>
        </references>
      </pivotArea>
    </format>
    <format dxfId="324">
      <pivotArea dataOnly="0" labelOnly="1" fieldPosition="0">
        <references count="3">
          <reference field="0" count="1" selected="0">
            <x v="4"/>
          </reference>
          <reference field="2" count="2">
            <x v="165"/>
            <x v="167"/>
          </reference>
          <reference field="6" count="1" selected="0">
            <x v="20"/>
          </reference>
        </references>
      </pivotArea>
    </format>
    <format dxfId="325">
      <pivotArea collapsedLevelsAreSubtotals="1" fieldPosition="0">
        <references count="3">
          <reference field="0" count="1" selected="0">
            <x v="4"/>
          </reference>
          <reference field="2" count="2">
            <x v="172"/>
            <x v="173"/>
          </reference>
          <reference field="6" count="1" selected="0">
            <x v="20"/>
          </reference>
        </references>
      </pivotArea>
    </format>
    <format dxfId="326">
      <pivotArea collapsedLevelsAreSubtotals="1" fieldPosition="0">
        <references count="1">
          <reference field="0" count="1">
            <x v="5"/>
          </reference>
        </references>
      </pivotArea>
    </format>
    <format dxfId="327">
      <pivotArea dataOnly="0" labelOnly="1" fieldPosition="0">
        <references count="1">
          <reference field="0" count="1">
            <x v="5"/>
          </reference>
        </references>
      </pivotArea>
    </format>
    <format dxfId="328">
      <pivotArea dataOnly="0" labelOnly="1" fieldPosition="0">
        <references count="3">
          <reference field="0" count="1" selected="0">
            <x v="4"/>
          </reference>
          <reference field="2" count="2">
            <x v="172"/>
            <x v="173"/>
          </reference>
          <reference field="6" count="1" selected="0">
            <x v="20"/>
          </reference>
        </references>
      </pivotArea>
    </format>
    <format dxfId="329">
      <pivotArea collapsedLevelsAreSubtotals="1" fieldPosition="0">
        <references count="2">
          <reference field="0" count="1" selected="0">
            <x v="5"/>
          </reference>
          <reference field="6" count="1">
            <x v="63"/>
          </reference>
        </references>
      </pivotArea>
    </format>
    <format dxfId="330">
      <pivotArea dataOnly="0" labelOnly="1" fieldPosition="0">
        <references count="2">
          <reference field="0" count="1" selected="0">
            <x v="5"/>
          </reference>
          <reference field="6" count="1">
            <x v="63"/>
          </reference>
        </references>
      </pivotArea>
    </format>
    <format dxfId="331">
      <pivotArea collapsedLevelsAreSubtotals="1" fieldPosition="0">
        <references count="3">
          <reference field="0" count="1" selected="0">
            <x v="5"/>
          </reference>
          <reference field="2" count="2">
            <x v="247"/>
            <x v="249"/>
          </reference>
          <reference field="6" count="1" selected="0">
            <x v="63"/>
          </reference>
        </references>
      </pivotArea>
    </format>
    <format dxfId="332">
      <pivotArea collapsedLevelsAreSubtotals="1" fieldPosition="0">
        <references count="2">
          <reference field="0" count="1" selected="0">
            <x v="5"/>
          </reference>
          <reference field="6" count="1">
            <x v="64"/>
          </reference>
        </references>
      </pivotArea>
    </format>
    <format dxfId="333">
      <pivotArea dataOnly="0" labelOnly="1" fieldPosition="0">
        <references count="2">
          <reference field="0" count="1" selected="0">
            <x v="5"/>
          </reference>
          <reference field="6" count="1">
            <x v="64"/>
          </reference>
        </references>
      </pivotArea>
    </format>
    <format dxfId="334">
      <pivotArea dataOnly="0" labelOnly="1" fieldPosition="0">
        <references count="3">
          <reference field="0" count="1" selected="0">
            <x v="5"/>
          </reference>
          <reference field="2" count="2">
            <x v="247"/>
            <x v="249"/>
          </reference>
          <reference field="6" count="1" selected="0">
            <x v="63"/>
          </reference>
        </references>
      </pivotArea>
    </format>
    <format dxfId="335">
      <pivotArea collapsedLevelsAreSubtotals="1" fieldPosition="0">
        <references count="3">
          <reference field="0" count="1" selected="0">
            <x v="5"/>
          </reference>
          <reference field="2" count="3">
            <x v="250"/>
            <x v="251"/>
            <x v="252"/>
          </reference>
          <reference field="6" count="1" selected="0">
            <x v="64"/>
          </reference>
        </references>
      </pivotArea>
    </format>
    <format dxfId="336">
      <pivotArea collapsedLevelsAreSubtotals="1" fieldPosition="0">
        <references count="1">
          <reference field="0" count="1">
            <x v="6"/>
          </reference>
        </references>
      </pivotArea>
    </format>
    <format dxfId="337">
      <pivotArea collapsedLevelsAreSubtotals="1" fieldPosition="0">
        <references count="2">
          <reference field="0" count="1" selected="0">
            <x v="6"/>
          </reference>
          <reference field="6" count="1">
            <x v="1"/>
          </reference>
        </references>
      </pivotArea>
    </format>
    <format dxfId="338">
      <pivotArea collapsedLevelsAreSubtotals="1" fieldPosition="0">
        <references count="3">
          <reference field="0" count="1" selected="0">
            <x v="6"/>
          </reference>
          <reference field="2" count="5">
            <x v="31"/>
            <x v="32"/>
            <x v="33"/>
            <x v="36"/>
            <x v="37"/>
          </reference>
          <reference field="6" count="1" selected="0">
            <x v="1"/>
          </reference>
        </references>
      </pivotArea>
    </format>
    <format dxfId="339">
      <pivotArea dataOnly="0" labelOnly="1" fieldPosition="0">
        <references count="1">
          <reference field="0" count="1">
            <x v="6"/>
          </reference>
        </references>
      </pivotArea>
    </format>
    <format dxfId="340">
      <pivotArea dataOnly="0" labelOnly="1" fieldPosition="0">
        <references count="2">
          <reference field="0" count="1" selected="0">
            <x v="6"/>
          </reference>
          <reference field="6" count="1">
            <x v="1"/>
          </reference>
        </references>
      </pivotArea>
    </format>
    <format dxfId="341">
      <pivotArea dataOnly="0" labelOnly="1" fieldPosition="0">
        <references count="3">
          <reference field="0" count="1" selected="0">
            <x v="5"/>
          </reference>
          <reference field="2" count="8">
            <x v="31"/>
            <x v="32"/>
            <x v="33"/>
            <x v="36"/>
            <x v="37"/>
            <x v="250"/>
            <x v="251"/>
            <x v="252"/>
          </reference>
          <reference field="6" count="1" selected="0">
            <x v="64"/>
          </reference>
        </references>
      </pivotArea>
    </format>
    <format dxfId="342">
      <pivotArea collapsedLevelsAreSubtotals="1" fieldPosition="0">
        <references count="3">
          <reference field="0" count="1" selected="0">
            <x v="6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343">
      <pivotArea dataOnly="0" labelOnly="1" fieldPosition="0">
        <references count="3">
          <reference field="0" count="1" selected="0">
            <x v="6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344">
      <pivotArea collapsedLevelsAreSubtotals="1" fieldPosition="0">
        <references count="3">
          <reference field="0" count="1" selected="0">
            <x v="6"/>
          </reference>
          <reference field="2" count="3">
            <x v="48"/>
            <x v="49"/>
            <x v="51"/>
          </reference>
          <reference field="6" count="1" selected="0">
            <x v="1"/>
          </reference>
        </references>
      </pivotArea>
    </format>
    <format dxfId="345">
      <pivotArea collapsedLevelsAreSubtotals="1" fieldPosition="0">
        <references count="2">
          <reference field="0" count="1" selected="0">
            <x v="6"/>
          </reference>
          <reference field="6" count="1">
            <x v="2"/>
          </reference>
        </references>
      </pivotArea>
    </format>
    <format dxfId="346">
      <pivotArea collapsedLevelsAreSubtotals="1" fieldPosition="0">
        <references count="3">
          <reference field="0" count="1" selected="0">
            <x v="6"/>
          </reference>
          <reference field="2" count="1">
            <x v="34"/>
          </reference>
          <reference field="6" count="1" selected="0">
            <x v="2"/>
          </reference>
        </references>
      </pivotArea>
    </format>
    <format dxfId="347">
      <pivotArea dataOnly="0" labelOnly="1" fieldPosition="0">
        <references count="2">
          <reference field="0" count="1" selected="0">
            <x v="6"/>
          </reference>
          <reference field="6" count="1">
            <x v="2"/>
          </reference>
        </references>
      </pivotArea>
    </format>
    <format dxfId="348">
      <pivotArea dataOnly="0" labelOnly="1" fieldPosition="0">
        <references count="3">
          <reference field="0" count="1" selected="0">
            <x v="6"/>
          </reference>
          <reference field="2" count="4">
            <x v="34"/>
            <x v="48"/>
            <x v="49"/>
            <x v="51"/>
          </reference>
          <reference field="6" count="1" selected="0">
            <x v="1"/>
          </reference>
        </references>
      </pivotArea>
    </format>
    <format dxfId="349">
      <pivotArea collapsedLevelsAreSubtotals="1" fieldPosition="0">
        <references count="3">
          <reference field="0" count="1" selected="0">
            <x v="6"/>
          </reference>
          <reference field="2" count="2">
            <x v="41"/>
            <x v="43"/>
          </reference>
          <reference field="6" count="1" selected="0">
            <x v="2"/>
          </reference>
        </references>
      </pivotArea>
    </format>
    <format dxfId="350">
      <pivotArea dataOnly="0" labelOnly="1" fieldPosition="0">
        <references count="3">
          <reference field="0" count="1" selected="0">
            <x v="6"/>
          </reference>
          <reference field="2" count="2">
            <x v="41"/>
            <x v="43"/>
          </reference>
          <reference field="6" count="1" selected="0">
            <x v="2"/>
          </reference>
        </references>
      </pivotArea>
    </format>
    <format dxfId="351">
      <pivotArea collapsedLevelsAreSubtotals="1" fieldPosition="0">
        <references count="3">
          <reference field="0" count="1" selected="0">
            <x v="6"/>
          </reference>
          <reference field="2" count="2">
            <x v="45"/>
            <x v="50"/>
          </reference>
          <reference field="6" count="1" selected="0">
            <x v="2"/>
          </reference>
        </references>
      </pivotArea>
    </format>
    <format dxfId="352">
      <pivotArea dataOnly="0" labelOnly="1" fieldPosition="0">
        <references count="3">
          <reference field="0" count="1" selected="0">
            <x v="6"/>
          </reference>
          <reference field="2" count="2">
            <x v="45"/>
            <x v="50"/>
          </reference>
          <reference field="6" count="1" selected="0">
            <x v="2"/>
          </reference>
        </references>
      </pivotArea>
    </format>
    <format dxfId="353">
      <pivotArea collapsedLevelsAreSubtotals="1" fieldPosition="0">
        <references count="1">
          <reference field="0" count="1">
            <x v="7"/>
          </reference>
        </references>
      </pivotArea>
    </format>
    <format dxfId="354">
      <pivotArea collapsedLevelsAreSubtotals="1" fieldPosition="0">
        <references count="2">
          <reference field="0" count="1" selected="0">
            <x v="7"/>
          </reference>
          <reference field="6" count="1">
            <x v="9"/>
          </reference>
        </references>
      </pivotArea>
    </format>
    <format dxfId="355">
      <pivotArea collapsedLevelsAreSubtotals="1" fieldPosition="0">
        <references count="3">
          <reference field="0" count="1" selected="0">
            <x v="7"/>
          </reference>
          <reference field="2" count="1">
            <x v="91"/>
          </reference>
          <reference field="6" count="1" selected="0">
            <x v="9"/>
          </reference>
        </references>
      </pivotArea>
    </format>
    <format dxfId="356">
      <pivotArea dataOnly="0" labelOnly="1" fieldPosition="0">
        <references count="1">
          <reference field="0" count="1">
            <x v="7"/>
          </reference>
        </references>
      </pivotArea>
    </format>
    <format dxfId="357">
      <pivotArea dataOnly="0" labelOnly="1" fieldPosition="0">
        <references count="2">
          <reference field="0" count="1" selected="0">
            <x v="7"/>
          </reference>
          <reference field="6" count="1">
            <x v="9"/>
          </reference>
        </references>
      </pivotArea>
    </format>
    <format dxfId="358">
      <pivotArea dataOnly="0" labelOnly="1" fieldPosition="0">
        <references count="3">
          <reference field="0" count="1" selected="0">
            <x v="7"/>
          </reference>
          <reference field="2" count="1">
            <x v="91"/>
          </reference>
          <reference field="6" count="1" selected="0">
            <x v="9"/>
          </reference>
        </references>
      </pivotArea>
    </format>
    <format dxfId="359">
      <pivotArea collapsedLevelsAreSubtotals="1" fieldPosition="0">
        <references count="3">
          <reference field="0" count="1" selected="0">
            <x v="7"/>
          </reference>
          <reference field="2" count="1">
            <x v="97"/>
          </reference>
          <reference field="6" count="1" selected="0">
            <x v="9"/>
          </reference>
        </references>
      </pivotArea>
    </format>
    <format dxfId="360">
      <pivotArea collapsedLevelsAreSubtotals="1" fieldPosition="0">
        <references count="2">
          <reference field="0" count="1" selected="0">
            <x v="7"/>
          </reference>
          <reference field="6" count="1">
            <x v="10"/>
          </reference>
        </references>
      </pivotArea>
    </format>
    <format dxfId="361">
      <pivotArea dataOnly="0" labelOnly="1" fieldPosition="0">
        <references count="2">
          <reference field="0" count="1" selected="0">
            <x v="7"/>
          </reference>
          <reference field="6" count="1">
            <x v="10"/>
          </reference>
        </references>
      </pivotArea>
    </format>
    <format dxfId="362">
      <pivotArea dataOnly="0" labelOnly="1" fieldPosition="0">
        <references count="3">
          <reference field="0" count="1" selected="0">
            <x v="7"/>
          </reference>
          <reference field="2" count="1">
            <x v="97"/>
          </reference>
          <reference field="6" count="1" selected="0">
            <x v="9"/>
          </reference>
        </references>
      </pivotArea>
    </format>
    <format dxfId="363">
      <pivotArea collapsedLevelsAreSubtotals="1" fieldPosition="0">
        <references count="3">
          <reference field="0" count="1" selected="0">
            <x v="7"/>
          </reference>
          <reference field="2" count="6">
            <x v="92"/>
            <x v="93"/>
            <x v="94"/>
            <x v="96"/>
            <x v="98"/>
            <x v="99"/>
          </reference>
          <reference field="6" count="1" selected="0">
            <x v="10"/>
          </reference>
        </references>
      </pivotArea>
    </format>
    <format dxfId="364">
      <pivotArea dataOnly="0" labelOnly="1" fieldPosition="0">
        <references count="3">
          <reference field="0" count="1" selected="0">
            <x v="7"/>
          </reference>
          <reference field="2" count="6">
            <x v="92"/>
            <x v="93"/>
            <x v="94"/>
            <x v="96"/>
            <x v="98"/>
            <x v="99"/>
          </reference>
          <reference field="6" count="1" selected="0">
            <x v="10"/>
          </reference>
        </references>
      </pivotArea>
    </format>
    <format dxfId="365">
      <pivotArea collapsedLevelsAreSubtotals="1" fieldPosition="0">
        <references count="3">
          <reference field="0" count="1" selected="0">
            <x v="7"/>
          </reference>
          <reference field="2" count="1">
            <x v="101"/>
          </reference>
          <reference field="6" count="1" selected="0">
            <x v="10"/>
          </reference>
        </references>
      </pivotArea>
    </format>
    <format dxfId="366">
      <pivotArea collapsedLevelsAreSubtotals="1" fieldPosition="0">
        <references count="1">
          <reference field="0" count="1">
            <x v="8"/>
          </reference>
        </references>
      </pivotArea>
    </format>
    <format dxfId="367">
      <pivotArea collapsedLevelsAreSubtotals="1" fieldPosition="0">
        <references count="2">
          <reference field="0" count="1" selected="0">
            <x v="8"/>
          </reference>
          <reference field="6" count="1">
            <x v="53"/>
          </reference>
        </references>
      </pivotArea>
    </format>
    <format dxfId="368">
      <pivotArea collapsedLevelsAreSubtotals="1" fieldPosition="0">
        <references count="3">
          <reference field="0" count="1" selected="0">
            <x v="8"/>
          </reference>
          <reference field="2" count="1">
            <x v="189"/>
          </reference>
          <reference field="6" count="1" selected="0">
            <x v="53"/>
          </reference>
        </references>
      </pivotArea>
    </format>
    <format dxfId="369">
      <pivotArea dataOnly="0" labelOnly="1" fieldPosition="0">
        <references count="1">
          <reference field="0" count="1">
            <x v="8"/>
          </reference>
        </references>
      </pivotArea>
    </format>
    <format dxfId="370">
      <pivotArea dataOnly="0" labelOnly="1" fieldPosition="0">
        <references count="2">
          <reference field="0" count="1" selected="0">
            <x v="8"/>
          </reference>
          <reference field="6" count="1">
            <x v="53"/>
          </reference>
        </references>
      </pivotArea>
    </format>
    <format dxfId="371">
      <pivotArea dataOnly="0" labelOnly="1" fieldPosition="0">
        <references count="3">
          <reference field="0" count="1" selected="0">
            <x v="7"/>
          </reference>
          <reference field="2" count="2">
            <x v="101"/>
            <x v="189"/>
          </reference>
          <reference field="6" count="1" selected="0">
            <x v="10"/>
          </reference>
        </references>
      </pivotArea>
    </format>
    <format dxfId="372">
      <pivotArea collapsedLevelsAreSubtotals="1" fieldPosition="0">
        <references count="3">
          <reference field="0" count="1" selected="0">
            <x v="8"/>
          </reference>
          <reference field="2" count="3">
            <x v="191"/>
            <x v="192"/>
            <x v="193"/>
          </reference>
          <reference field="6" count="1" selected="0">
            <x v="53"/>
          </reference>
        </references>
      </pivotArea>
    </format>
    <format dxfId="373">
      <pivotArea dataOnly="0" labelOnly="1" fieldPosition="0">
        <references count="3">
          <reference field="0" count="1" selected="0">
            <x v="8"/>
          </reference>
          <reference field="2" count="3">
            <x v="191"/>
            <x v="192"/>
            <x v="193"/>
          </reference>
          <reference field="6" count="1" selected="0">
            <x v="53"/>
          </reference>
        </references>
      </pivotArea>
    </format>
    <format dxfId="374">
      <pivotArea collapsedLevelsAreSubtotals="1" fieldPosition="0">
        <references count="3">
          <reference field="0" count="1" selected="0">
            <x v="8"/>
          </reference>
          <reference field="2" count="2">
            <x v="195"/>
            <x v="196"/>
          </reference>
          <reference field="6" count="1" selected="0">
            <x v="53"/>
          </reference>
        </references>
      </pivotArea>
    </format>
    <format dxfId="375">
      <pivotArea dataOnly="0" labelOnly="1" fieldPosition="0">
        <references count="3">
          <reference field="0" count="1" selected="0">
            <x v="8"/>
          </reference>
          <reference field="2" count="2">
            <x v="195"/>
            <x v="196"/>
          </reference>
          <reference field="6" count="1" selected="0">
            <x v="53"/>
          </reference>
        </references>
      </pivotArea>
    </format>
    <format dxfId="376">
      <pivotArea collapsedLevelsAreSubtotals="1" fieldPosition="0">
        <references count="1">
          <reference field="0" count="1">
            <x v="9"/>
          </reference>
        </references>
      </pivotArea>
    </format>
    <format dxfId="377">
      <pivotArea collapsedLevelsAreSubtotals="1" fieldPosition="0">
        <references count="2">
          <reference field="0" count="1" selected="0">
            <x v="9"/>
          </reference>
          <reference field="6" count="1">
            <x v="69"/>
          </reference>
        </references>
      </pivotArea>
    </format>
    <format dxfId="378">
      <pivotArea collapsedLevelsAreSubtotals="1" fieldPosition="0">
        <references count="3">
          <reference field="0" count="1" selected="0">
            <x v="9"/>
          </reference>
          <reference field="2" count="5">
            <x v="275"/>
            <x v="277"/>
            <x v="278"/>
            <x v="279"/>
            <x v="280"/>
          </reference>
          <reference field="6" count="1" selected="0">
            <x v="69"/>
          </reference>
        </references>
      </pivotArea>
    </format>
    <format dxfId="379">
      <pivotArea dataOnly="0" labelOnly="1" fieldPosition="0">
        <references count="1">
          <reference field="0" count="1">
            <x v="9"/>
          </reference>
        </references>
      </pivotArea>
    </format>
    <format dxfId="380">
      <pivotArea dataOnly="0" labelOnly="1" fieldPosition="0">
        <references count="2">
          <reference field="0" count="1" selected="0">
            <x v="9"/>
          </reference>
          <reference field="6" count="1">
            <x v="69"/>
          </reference>
        </references>
      </pivotArea>
    </format>
    <format dxfId="381">
      <pivotArea dataOnly="0" labelOnly="1" fieldPosition="0">
        <references count="3">
          <reference field="0" count="1" selected="0">
            <x v="9"/>
          </reference>
          <reference field="2" count="5">
            <x v="275"/>
            <x v="277"/>
            <x v="278"/>
            <x v="279"/>
            <x v="280"/>
          </reference>
          <reference field="6" count="1" selected="0">
            <x v="69"/>
          </reference>
        </references>
      </pivotArea>
    </format>
    <format dxfId="382">
      <pivotArea collapsedLevelsAreSubtotals="1" fieldPosition="0">
        <references count="3">
          <reference field="0" count="1" selected="0">
            <x v="9"/>
          </reference>
          <reference field="2" count="1">
            <x v="282"/>
          </reference>
          <reference field="6" count="1" selected="0">
            <x v="69"/>
          </reference>
        </references>
      </pivotArea>
    </format>
    <format dxfId="383">
      <pivotArea dataOnly="0" labelOnly="1" fieldPosition="0">
        <references count="3">
          <reference field="0" count="1" selected="0">
            <x v="9"/>
          </reference>
          <reference field="2" count="1">
            <x v="282"/>
          </reference>
          <reference field="6" count="1" selected="0">
            <x v="69"/>
          </reference>
        </references>
      </pivotArea>
    </format>
    <format dxfId="384">
      <pivotArea collapsedLevelsAreSubtotals="1" fieldPosition="0">
        <references count="1">
          <reference field="0" count="1">
            <x v="10"/>
          </reference>
        </references>
      </pivotArea>
    </format>
    <format dxfId="385">
      <pivotArea collapsedLevelsAreSubtotals="1" fieldPosition="0">
        <references count="2">
          <reference field="0" count="1" selected="0">
            <x v="10"/>
          </reference>
          <reference field="6" count="1">
            <x v="3"/>
          </reference>
        </references>
      </pivotArea>
    </format>
    <format dxfId="386">
      <pivotArea collapsedLevelsAreSubtotals="1" fieldPosition="0">
        <references count="3">
          <reference field="0" count="1" selected="0">
            <x v="10"/>
          </reference>
          <reference field="2" count="1">
            <x v="55"/>
          </reference>
          <reference field="6" count="1" selected="0">
            <x v="3"/>
          </reference>
        </references>
      </pivotArea>
    </format>
    <format dxfId="387">
      <pivotArea dataOnly="0" labelOnly="1" fieldPosition="0">
        <references count="1">
          <reference field="0" count="1">
            <x v="10"/>
          </reference>
        </references>
      </pivotArea>
    </format>
    <format dxfId="388">
      <pivotArea dataOnly="0" labelOnly="1" fieldPosition="0">
        <references count="2">
          <reference field="0" count="1" selected="0">
            <x v="10"/>
          </reference>
          <reference field="6" count="1">
            <x v="3"/>
          </reference>
        </references>
      </pivotArea>
    </format>
    <format dxfId="389">
      <pivotArea dataOnly="0" labelOnly="1" fieldPosition="0">
        <references count="3">
          <reference field="0" count="1" selected="0">
            <x v="10"/>
          </reference>
          <reference field="2" count="1">
            <x v="55"/>
          </reference>
          <reference field="6" count="1" selected="0">
            <x v="3"/>
          </reference>
        </references>
      </pivotArea>
    </format>
    <format dxfId="390">
      <pivotArea collapsedLevelsAreSubtotals="1" fieldPosition="0">
        <references count="2">
          <reference field="0" count="1" selected="0">
            <x v="10"/>
          </reference>
          <reference field="6" count="1">
            <x v="4"/>
          </reference>
        </references>
      </pivotArea>
    </format>
    <format dxfId="391">
      <pivotArea collapsedLevelsAreSubtotals="1" fieldPosition="0">
        <references count="3">
          <reference field="0" count="1" selected="0">
            <x v="10"/>
          </reference>
          <reference field="2" count="1">
            <x v="58"/>
          </reference>
          <reference field="6" count="1" selected="0">
            <x v="4"/>
          </reference>
        </references>
      </pivotArea>
    </format>
    <format dxfId="392">
      <pivotArea dataOnly="0" labelOnly="1" fieldPosition="0">
        <references count="2">
          <reference field="0" count="1" selected="0">
            <x v="10"/>
          </reference>
          <reference field="6" count="1">
            <x v="4"/>
          </reference>
        </references>
      </pivotArea>
    </format>
    <format dxfId="393">
      <pivotArea dataOnly="0" labelOnly="1" fieldPosition="0">
        <references count="3">
          <reference field="0" count="1" selected="0">
            <x v="10"/>
          </reference>
          <reference field="2" count="1">
            <x v="58"/>
          </reference>
          <reference field="6" count="1" selected="0">
            <x v="4"/>
          </reference>
        </references>
      </pivotArea>
    </format>
    <format dxfId="394">
      <pivotArea collapsedLevelsAreSubtotals="1" fieldPosition="0">
        <references count="3">
          <reference field="0" count="1" selected="0">
            <x v="10"/>
          </reference>
          <reference field="2" count="2">
            <x v="62"/>
            <x v="64"/>
          </reference>
          <reference field="6" count="1" selected="0">
            <x v="4"/>
          </reference>
        </references>
      </pivotArea>
    </format>
    <format dxfId="395">
      <pivotArea dataOnly="0" labelOnly="1" fieldPosition="0">
        <references count="3">
          <reference field="0" count="1" selected="0">
            <x v="10"/>
          </reference>
          <reference field="2" count="2">
            <x v="62"/>
            <x v="64"/>
          </reference>
          <reference field="6" count="1" selected="0">
            <x v="4"/>
          </reference>
        </references>
      </pivotArea>
    </format>
    <format dxfId="396">
      <pivotArea collapsedLevelsAreSubtotals="1" fieldPosition="0">
        <references count="3">
          <reference field="0" count="1" selected="0">
            <x v="10"/>
          </reference>
          <reference field="2" count="2">
            <x v="66"/>
            <x v="68"/>
          </reference>
          <reference field="6" count="1" selected="0">
            <x v="4"/>
          </reference>
        </references>
      </pivotArea>
    </format>
    <format dxfId="397">
      <pivotArea collapsedLevelsAreSubtotals="1" fieldPosition="0">
        <references count="1">
          <reference field="0" count="1">
            <x v="11"/>
          </reference>
        </references>
      </pivotArea>
    </format>
    <format dxfId="398">
      <pivotArea collapsedLevelsAreSubtotals="1" fieldPosition="0">
        <references count="2">
          <reference field="0" count="1" selected="0">
            <x v="11"/>
          </reference>
          <reference field="6" count="1">
            <x v="5"/>
          </reference>
        </references>
      </pivotArea>
    </format>
    <format dxfId="399">
      <pivotArea dataOnly="0" labelOnly="1" fieldPosition="0">
        <references count="1">
          <reference field="0" count="1">
            <x v="11"/>
          </reference>
        </references>
      </pivotArea>
    </format>
    <format dxfId="400">
      <pivotArea dataOnly="0" labelOnly="1" fieldPosition="0">
        <references count="2">
          <reference field="0" count="1" selected="0">
            <x v="11"/>
          </reference>
          <reference field="6" count="1">
            <x v="5"/>
          </reference>
        </references>
      </pivotArea>
    </format>
    <format dxfId="401">
      <pivotArea dataOnly="0" labelOnly="1" fieldPosition="0">
        <references count="3">
          <reference field="0" count="1" selected="0">
            <x v="10"/>
          </reference>
          <reference field="2" count="2">
            <x v="66"/>
            <x v="68"/>
          </reference>
          <reference field="6" count="1" selected="0">
            <x v="4"/>
          </reference>
        </references>
      </pivotArea>
    </format>
    <format dxfId="402">
      <pivotArea collapsedLevelsAreSubtotals="1" fieldPosition="0">
        <references count="3">
          <reference field="0" count="1" selected="0">
            <x v="11"/>
          </reference>
          <reference field="2" count="1">
            <x v="74"/>
          </reference>
          <reference field="6" count="1" selected="0">
            <x v="5"/>
          </reference>
        </references>
      </pivotArea>
    </format>
    <format dxfId="403">
      <pivotArea collapsedLevelsAreSubtotals="1" fieldPosition="0">
        <references count="2">
          <reference field="0" count="1" selected="0">
            <x v="11"/>
          </reference>
          <reference field="6" count="1">
            <x v="6"/>
          </reference>
        </references>
      </pivotArea>
    </format>
    <format dxfId="404">
      <pivotArea dataOnly="0" labelOnly="1" fieldPosition="0">
        <references count="2">
          <reference field="0" count="1" selected="0">
            <x v="11"/>
          </reference>
          <reference field="6" count="1">
            <x v="6"/>
          </reference>
        </references>
      </pivotArea>
    </format>
    <format dxfId="405">
      <pivotArea dataOnly="0" labelOnly="1" fieldPosition="0">
        <references count="3">
          <reference field="0" count="1" selected="0">
            <x v="11"/>
          </reference>
          <reference field="2" count="1">
            <x v="74"/>
          </reference>
          <reference field="6" count="1" selected="0">
            <x v="5"/>
          </reference>
        </references>
      </pivotArea>
    </format>
    <format dxfId="406">
      <pivotArea collapsedLevelsAreSubtotals="1" fieldPosition="0">
        <references count="3">
          <reference field="0" count="1" selected="0">
            <x v="11"/>
          </reference>
          <reference field="2" count="2">
            <x v="71"/>
            <x v="72"/>
          </reference>
          <reference field="6" count="1" selected="0">
            <x v="6"/>
          </reference>
        </references>
      </pivotArea>
    </format>
    <format dxfId="407">
      <pivotArea dataOnly="0" labelOnly="1" fieldPosition="0">
        <references count="3">
          <reference field="0" count="1" selected="0">
            <x v="11"/>
          </reference>
          <reference field="2" count="2">
            <x v="71"/>
            <x v="72"/>
          </reference>
          <reference field="6" count="1" selected="0">
            <x v="6"/>
          </reference>
        </references>
      </pivotArea>
    </format>
    <format dxfId="408">
      <pivotArea collapsedLevelsAreSubtotals="1" fieldPosition="0">
        <references count="3">
          <reference field="0" count="1" selected="0">
            <x v="11"/>
          </reference>
          <reference field="2" count="2">
            <x v="77"/>
            <x v="78"/>
          </reference>
          <reference field="6" count="1" selected="0">
            <x v="6"/>
          </reference>
        </references>
      </pivotArea>
    </format>
    <format dxfId="409">
      <pivotArea dataOnly="0" labelOnly="1" fieldPosition="0">
        <references count="3">
          <reference field="0" count="1" selected="0">
            <x v="11"/>
          </reference>
          <reference field="2" count="2">
            <x v="77"/>
            <x v="78"/>
          </reference>
          <reference field="6" count="1" selected="0">
            <x v="6"/>
          </reference>
        </references>
      </pivotArea>
    </format>
    <format dxfId="410">
      <pivotArea collapsedLevelsAreSubtotals="1" fieldPosition="0">
        <references count="2">
          <reference field="0" count="1" selected="0">
            <x v="11"/>
          </reference>
          <reference field="6" count="1">
            <x v="7"/>
          </reference>
        </references>
      </pivotArea>
    </format>
    <format dxfId="411">
      <pivotArea collapsedLevelsAreSubtotals="1" fieldPosition="0">
        <references count="3">
          <reference field="0" count="1" selected="0">
            <x v="11"/>
          </reference>
          <reference field="2" count="3">
            <x v="69"/>
            <x v="75"/>
            <x v="76"/>
          </reference>
          <reference field="6" count="1" selected="0">
            <x v="7"/>
          </reference>
        </references>
      </pivotArea>
    </format>
    <format dxfId="412">
      <pivotArea dataOnly="0" labelOnly="1" fieldPosition="0">
        <references count="2">
          <reference field="0" count="1" selected="0">
            <x v="11"/>
          </reference>
          <reference field="6" count="1">
            <x v="7"/>
          </reference>
        </references>
      </pivotArea>
    </format>
    <format dxfId="413">
      <pivotArea dataOnly="0" labelOnly="1" fieldPosition="0">
        <references count="3">
          <reference field="0" count="1" selected="0">
            <x v="11"/>
          </reference>
          <reference field="2" count="3">
            <x v="69"/>
            <x v="75"/>
            <x v="76"/>
          </reference>
          <reference field="6" count="1" selected="0">
            <x v="7"/>
          </reference>
        </references>
      </pivotArea>
    </format>
    <format dxfId="414">
      <pivotArea collapsedLevelsAreSubtotals="1" fieldPosition="0">
        <references count="1">
          <reference field="0" count="1">
            <x v="12"/>
          </reference>
        </references>
      </pivotArea>
    </format>
    <format dxfId="415">
      <pivotArea dataOnly="0" labelOnly="1" fieldPosition="0">
        <references count="1">
          <reference field="0" count="1">
            <x v="12"/>
          </reference>
        </references>
      </pivotArea>
    </format>
    <format dxfId="416">
      <pivotArea collapsedLevelsAreSubtotals="1" fieldPosition="0">
        <references count="2">
          <reference field="0" count="1" selected="0">
            <x v="12"/>
          </reference>
          <reference field="6" count="1">
            <x v="52"/>
          </reference>
        </references>
      </pivotArea>
    </format>
    <format dxfId="417">
      <pivotArea collapsedLevelsAreSubtotals="1" fieldPosition="0">
        <references count="3">
          <reference field="0" count="1" selected="0">
            <x v="12"/>
          </reference>
          <reference field="2" count="4">
            <x v="182"/>
            <x v="184"/>
            <x v="185"/>
            <x v="186"/>
          </reference>
          <reference field="6" count="1" selected="0">
            <x v="52"/>
          </reference>
        </references>
      </pivotArea>
    </format>
    <format dxfId="418">
      <pivotArea dataOnly="0" labelOnly="1" fieldPosition="0">
        <references count="2">
          <reference field="0" count="1" selected="0">
            <x v="12"/>
          </reference>
          <reference field="6" count="1">
            <x v="52"/>
          </reference>
        </references>
      </pivotArea>
    </format>
    <format dxfId="419">
      <pivotArea dataOnly="0" labelOnly="1" fieldPosition="0">
        <references count="3">
          <reference field="0" count="1" selected="0">
            <x v="12"/>
          </reference>
          <reference field="2" count="4">
            <x v="182"/>
            <x v="184"/>
            <x v="185"/>
            <x v="186"/>
          </reference>
          <reference field="6" count="1" selected="0">
            <x v="52"/>
          </reference>
        </references>
      </pivotArea>
    </format>
    <format dxfId="420">
      <pivotArea collapsedLevelsAreSubtotals="1" fieldPosition="0">
        <references count="1">
          <reference field="0" count="1">
            <x v="13"/>
          </reference>
        </references>
      </pivotArea>
    </format>
    <format dxfId="421">
      <pivotArea collapsedLevelsAreSubtotals="1" fieldPosition="0">
        <references count="2">
          <reference field="0" count="1" selected="0">
            <x v="13"/>
          </reference>
          <reference field="6" count="1">
            <x v="65"/>
          </reference>
        </references>
      </pivotArea>
    </format>
    <format dxfId="422">
      <pivotArea dataOnly="0" labelOnly="1" fieldPosition="0">
        <references count="1">
          <reference field="0" count="1">
            <x v="13"/>
          </reference>
        </references>
      </pivotArea>
    </format>
    <format dxfId="423">
      <pivotArea dataOnly="0" labelOnly="1" fieldPosition="0">
        <references count="2">
          <reference field="0" count="1" selected="0">
            <x v="13"/>
          </reference>
          <reference field="6" count="1">
            <x v="65"/>
          </reference>
        </references>
      </pivotArea>
    </format>
    <format dxfId="424">
      <pivotArea collapsedLevelsAreSubtotals="1" fieldPosition="0">
        <references count="3">
          <reference field="0" count="1" selected="0">
            <x v="13"/>
          </reference>
          <reference field="2" count="1">
            <x v="260"/>
          </reference>
          <reference field="6" count="1" selected="0">
            <x v="65"/>
          </reference>
        </references>
      </pivotArea>
    </format>
    <format dxfId="425">
      <pivotArea collapsedLevelsAreSubtotals="1" fieldPosition="0">
        <references count="2">
          <reference field="0" count="1" selected="0">
            <x v="13"/>
          </reference>
          <reference field="6" count="1">
            <x v="66"/>
          </reference>
        </references>
      </pivotArea>
    </format>
    <format dxfId="426">
      <pivotArea dataOnly="0" labelOnly="1" fieldPosition="0">
        <references count="2">
          <reference field="0" count="1" selected="0">
            <x v="13"/>
          </reference>
          <reference field="6" count="1">
            <x v="66"/>
          </reference>
        </references>
      </pivotArea>
    </format>
    <format dxfId="427">
      <pivotArea dataOnly="0" labelOnly="1" fieldPosition="0">
        <references count="3">
          <reference field="0" count="1" selected="0">
            <x v="13"/>
          </reference>
          <reference field="2" count="1">
            <x v="260"/>
          </reference>
          <reference field="6" count="1" selected="0">
            <x v="65"/>
          </reference>
        </references>
      </pivotArea>
    </format>
    <format dxfId="428">
      <pivotArea collapsedLevelsAreSubtotals="1" fieldPosition="0">
        <references count="3">
          <reference field="0" count="1" selected="0">
            <x v="13"/>
          </reference>
          <reference field="2" count="6">
            <x v="254"/>
            <x v="255"/>
            <x v="256"/>
            <x v="257"/>
            <x v="259"/>
            <x v="261"/>
          </reference>
          <reference field="6" count="1" selected="0">
            <x v="66"/>
          </reference>
        </references>
      </pivotArea>
    </format>
    <format dxfId="429">
      <pivotArea dataOnly="0" labelOnly="1" fieldPosition="0">
        <references count="3">
          <reference field="0" count="1" selected="0">
            <x v="13"/>
          </reference>
          <reference field="2" count="6">
            <x v="254"/>
            <x v="255"/>
            <x v="256"/>
            <x v="257"/>
            <x v="259"/>
            <x v="261"/>
          </reference>
          <reference field="6" count="1" selected="0">
            <x v="66"/>
          </reference>
        </references>
      </pivotArea>
    </format>
    <format dxfId="430">
      <pivotArea collapsedLevelsAreSubtotals="1" fieldPosition="0">
        <references count="1">
          <reference field="0" count="1">
            <x v="14"/>
          </reference>
        </references>
      </pivotArea>
    </format>
    <format dxfId="431">
      <pivotArea collapsedLevelsAreSubtotals="1" fieldPosition="0">
        <references count="2">
          <reference field="0" count="1" selected="0">
            <x v="14"/>
          </reference>
          <reference field="6" count="1">
            <x v="54"/>
          </reference>
        </references>
      </pivotArea>
    </format>
    <format dxfId="432">
      <pivotArea collapsedLevelsAreSubtotals="1" fieldPosition="0">
        <references count="3">
          <reference field="0" count="1" selected="0">
            <x v="14"/>
          </reference>
          <reference field="2" count="4">
            <x v="198"/>
            <x v="201"/>
            <x v="202"/>
            <x v="208"/>
          </reference>
          <reference field="6" count="1" selected="0">
            <x v="54"/>
          </reference>
        </references>
      </pivotArea>
    </format>
    <format dxfId="433">
      <pivotArea dataOnly="0" labelOnly="1" fieldPosition="0">
        <references count="1">
          <reference field="0" count="1">
            <x v="14"/>
          </reference>
        </references>
      </pivotArea>
    </format>
    <format dxfId="434">
      <pivotArea dataOnly="0" labelOnly="1" fieldPosition="0">
        <references count="2">
          <reference field="0" count="1" selected="0">
            <x v="14"/>
          </reference>
          <reference field="6" count="1">
            <x v="54"/>
          </reference>
        </references>
      </pivotArea>
    </format>
    <format dxfId="435">
      <pivotArea dataOnly="0" labelOnly="1" fieldPosition="0">
        <references count="3">
          <reference field="0" count="1" selected="0">
            <x v="14"/>
          </reference>
          <reference field="2" count="4">
            <x v="198"/>
            <x v="201"/>
            <x v="202"/>
            <x v="208"/>
          </reference>
          <reference field="6" count="1" selected="0">
            <x v="54"/>
          </reference>
        </references>
      </pivotArea>
    </format>
    <format dxfId="436">
      <pivotArea collapsedLevelsAreSubtotals="1" fieldPosition="0">
        <references count="2">
          <reference field="0" count="1" selected="0">
            <x v="14"/>
          </reference>
          <reference field="6" count="1">
            <x v="55"/>
          </reference>
        </references>
      </pivotArea>
    </format>
    <format dxfId="437">
      <pivotArea dataOnly="0" labelOnly="1" fieldPosition="0">
        <references count="2">
          <reference field="0" count="1" selected="0">
            <x v="14"/>
          </reference>
          <reference field="6" count="1">
            <x v="55"/>
          </reference>
        </references>
      </pivotArea>
    </format>
    <format dxfId="438">
      <pivotArea collapsedLevelsAreSubtotals="1" fieldPosition="0">
        <references count="3">
          <reference field="0" count="1" selected="0">
            <x v="14"/>
          </reference>
          <reference field="2" count="1">
            <x v="211"/>
          </reference>
          <reference field="6" count="1" selected="0">
            <x v="55"/>
          </reference>
        </references>
      </pivotArea>
    </format>
    <format dxfId="439">
      <pivotArea collapsedLevelsAreSubtotals="1" fieldPosition="0">
        <references count="2">
          <reference field="0" count="1" selected="0">
            <x v="14"/>
          </reference>
          <reference field="6" count="1">
            <x v="56"/>
          </reference>
        </references>
      </pivotArea>
    </format>
    <format dxfId="440">
      <pivotArea collapsedLevelsAreSubtotals="1" fieldPosition="0">
        <references count="3">
          <reference field="0" count="1" selected="0">
            <x v="14"/>
          </reference>
          <reference field="2" count="3">
            <x v="200"/>
            <x v="203"/>
            <x v="204"/>
          </reference>
          <reference field="6" count="1" selected="0">
            <x v="56"/>
          </reference>
        </references>
      </pivotArea>
    </format>
    <format dxfId="441">
      <pivotArea dataOnly="0" labelOnly="1" fieldPosition="0">
        <references count="2">
          <reference field="0" count="1" selected="0">
            <x v="14"/>
          </reference>
          <reference field="6" count="1">
            <x v="56"/>
          </reference>
        </references>
      </pivotArea>
    </format>
    <format dxfId="442">
      <pivotArea dataOnly="0" labelOnly="1" fieldPosition="0">
        <references count="3">
          <reference field="0" count="1" selected="0">
            <x v="14"/>
          </reference>
          <reference field="2" count="4">
            <x v="200"/>
            <x v="203"/>
            <x v="204"/>
            <x v="211"/>
          </reference>
          <reference field="6" count="1" selected="0">
            <x v="55"/>
          </reference>
        </references>
      </pivotArea>
    </format>
    <format dxfId="443">
      <pivotArea collapsedLevelsAreSubtotals="1" fieldPosition="0">
        <references count="3">
          <reference field="0" count="1" selected="0">
            <x v="14"/>
          </reference>
          <reference field="2" count="2">
            <x v="207"/>
            <x v="209"/>
          </reference>
          <reference field="6" count="1" selected="0">
            <x v="56"/>
          </reference>
        </references>
      </pivotArea>
    </format>
    <format dxfId="444">
      <pivotArea dataOnly="0" labelOnly="1" fieldPosition="0">
        <references count="3">
          <reference field="0" count="1" selected="0">
            <x v="14"/>
          </reference>
          <reference field="2" count="2">
            <x v="207"/>
            <x v="209"/>
          </reference>
          <reference field="6" count="1" selected="0">
            <x v="56"/>
          </reference>
        </references>
      </pivotArea>
    </format>
    <format dxfId="445">
      <pivotArea collapsedLevelsAreSubtotals="1" fieldPosition="0">
        <references count="1">
          <reference field="0" count="1">
            <x v="15"/>
          </reference>
        </references>
      </pivotArea>
    </format>
    <format dxfId="446">
      <pivotArea collapsedLevelsAreSubtotals="1" fieldPosition="0">
        <references count="2">
          <reference field="0" count="1" selected="0">
            <x v="15"/>
          </reference>
          <reference field="6" count="1">
            <x v="67"/>
          </reference>
        </references>
      </pivotArea>
    </format>
    <format dxfId="447">
      <pivotArea collapsedLevelsAreSubtotals="1" fieldPosition="0">
        <references count="3">
          <reference field="0" count="1" selected="0">
            <x v="15"/>
          </reference>
          <reference field="2" count="1">
            <x v="263"/>
          </reference>
          <reference field="6" count="1" selected="0">
            <x v="67"/>
          </reference>
        </references>
      </pivotArea>
    </format>
    <format dxfId="448">
      <pivotArea dataOnly="0" labelOnly="1" fieldPosition="0">
        <references count="1">
          <reference field="0" count="1">
            <x v="15"/>
          </reference>
        </references>
      </pivotArea>
    </format>
    <format dxfId="449">
      <pivotArea dataOnly="0" labelOnly="1" fieldPosition="0">
        <references count="2">
          <reference field="0" count="1" selected="0">
            <x v="15"/>
          </reference>
          <reference field="6" count="1">
            <x v="67"/>
          </reference>
        </references>
      </pivotArea>
    </format>
    <format dxfId="450">
      <pivotArea dataOnly="0" labelOnly="1" fieldPosition="0">
        <references count="3">
          <reference field="0" count="1" selected="0">
            <x v="15"/>
          </reference>
          <reference field="2" count="1">
            <x v="263"/>
          </reference>
          <reference field="6" count="1" selected="0">
            <x v="67"/>
          </reference>
        </references>
      </pivotArea>
    </format>
    <format dxfId="451">
      <pivotArea collapsedLevelsAreSubtotals="1" fieldPosition="0">
        <references count="3">
          <reference field="0" count="1" selected="0">
            <x v="15"/>
          </reference>
          <reference field="2" count="1">
            <x v="269"/>
          </reference>
          <reference field="6" count="1" selected="0">
            <x v="67"/>
          </reference>
        </references>
      </pivotArea>
    </format>
    <format dxfId="452">
      <pivotArea collapsedLevelsAreSubtotals="1" fieldPosition="0">
        <references count="2">
          <reference field="0" count="1" selected="0">
            <x v="15"/>
          </reference>
          <reference field="6" count="1">
            <x v="68"/>
          </reference>
        </references>
      </pivotArea>
    </format>
    <format dxfId="453">
      <pivotArea collapsedLevelsAreSubtotals="1" fieldPosition="0">
        <references count="3">
          <reference field="0" count="1" selected="0">
            <x v="15"/>
          </reference>
          <reference field="2" count="5">
            <x v="264"/>
            <x v="266"/>
            <x v="267"/>
            <x v="268"/>
            <x v="270"/>
          </reference>
          <reference field="6" count="1" selected="0">
            <x v="68"/>
          </reference>
        </references>
      </pivotArea>
    </format>
    <format dxfId="454">
      <pivotArea dataOnly="0" labelOnly="1" fieldPosition="0">
        <references count="2">
          <reference field="0" count="1" selected="0">
            <x v="15"/>
          </reference>
          <reference field="6" count="1">
            <x v="68"/>
          </reference>
        </references>
      </pivotArea>
    </format>
    <format dxfId="455">
      <pivotArea dataOnly="0" labelOnly="1" fieldPosition="0">
        <references count="3">
          <reference field="0" count="1" selected="0">
            <x v="15"/>
          </reference>
          <reference field="2" count="6">
            <x v="264"/>
            <x v="266"/>
            <x v="267"/>
            <x v="268"/>
            <x v="269"/>
            <x v="270"/>
          </reference>
          <reference field="6" count="1" selected="0">
            <x v="67"/>
          </reference>
        </references>
      </pivotArea>
    </format>
    <format dxfId="456">
      <pivotArea collapsedLevelsAreSubtotals="1" fieldPosition="0">
        <references count="1">
          <reference field="0" count="1">
            <x v="16"/>
          </reference>
        </references>
      </pivotArea>
    </format>
    <format dxfId="457">
      <pivotArea collapsedLevelsAreSubtotals="1" fieldPosition="0">
        <references count="2">
          <reference field="0" count="1" selected="0">
            <x v="16"/>
          </reference>
          <reference field="6" count="1">
            <x v="13"/>
          </reference>
        </references>
      </pivotArea>
    </format>
    <format dxfId="458">
      <pivotArea dataOnly="0" labelOnly="1" fieldPosition="0">
        <references count="1">
          <reference field="0" count="1">
            <x v="16"/>
          </reference>
        </references>
      </pivotArea>
    </format>
    <format dxfId="459">
      <pivotArea dataOnly="0" labelOnly="1" fieldPosition="0">
        <references count="2">
          <reference field="0" count="1" selected="0">
            <x v="16"/>
          </reference>
          <reference field="6" count="1">
            <x v="13"/>
          </reference>
        </references>
      </pivotArea>
    </format>
    <format dxfId="460">
      <pivotArea collapsedLevelsAreSubtotals="1" fieldPosition="0">
        <references count="3">
          <reference field="0" count="1" selected="0">
            <x v="16"/>
          </reference>
          <reference field="2" count="1">
            <x v="125"/>
          </reference>
          <reference field="6" count="1" selected="0">
            <x v="13"/>
          </reference>
        </references>
      </pivotArea>
    </format>
    <format dxfId="461">
      <pivotArea dataOnly="0" labelOnly="1" fieldPosition="0">
        <references count="3">
          <reference field="0" count="1" selected="0">
            <x v="16"/>
          </reference>
          <reference field="2" count="1">
            <x v="125"/>
          </reference>
          <reference field="6" count="1" selected="0">
            <x v="13"/>
          </reference>
        </references>
      </pivotArea>
    </format>
    <format dxfId="462">
      <pivotArea collapsedLevelsAreSubtotals="1" fieldPosition="0">
        <references count="3">
          <reference field="0" count="1" selected="0">
            <x v="16"/>
          </reference>
          <reference field="2" count="4">
            <x v="131"/>
            <x v="136"/>
            <x v="139"/>
            <x v="140"/>
          </reference>
          <reference field="6" count="1" selected="0">
            <x v="13"/>
          </reference>
        </references>
      </pivotArea>
    </format>
    <format dxfId="463">
      <pivotArea collapsedLevelsAreSubtotals="1" fieldPosition="0">
        <references count="2">
          <reference field="0" count="1" selected="0">
            <x v="16"/>
          </reference>
          <reference field="6" count="1">
            <x v="14"/>
          </reference>
        </references>
      </pivotArea>
    </format>
    <format dxfId="464">
      <pivotArea dataOnly="0" labelOnly="1" fieldPosition="0">
        <references count="2">
          <reference field="0" count="1" selected="0">
            <x v="16"/>
          </reference>
          <reference field="6" count="1">
            <x v="14"/>
          </reference>
        </references>
      </pivotArea>
    </format>
    <format dxfId="465">
      <pivotArea dataOnly="0" labelOnly="1" fieldPosition="0">
        <references count="3">
          <reference field="0" count="1" selected="0">
            <x v="16"/>
          </reference>
          <reference field="2" count="4">
            <x v="131"/>
            <x v="136"/>
            <x v="139"/>
            <x v="140"/>
          </reference>
          <reference field="6" count="1" selected="0">
            <x v="13"/>
          </reference>
        </references>
      </pivotArea>
    </format>
    <format dxfId="466">
      <pivotArea collapsedLevelsAreSubtotals="1" fieldPosition="0">
        <references count="3">
          <reference field="0" count="1" selected="0">
            <x v="16"/>
          </reference>
          <reference field="2" count="4">
            <x v="128"/>
            <x v="129"/>
            <x v="135"/>
            <x v="137"/>
          </reference>
          <reference field="6" count="1" selected="0">
            <x v="14"/>
          </reference>
        </references>
      </pivotArea>
    </format>
    <format dxfId="467">
      <pivotArea dataOnly="0" labelOnly="1" fieldPosition="0">
        <references count="3">
          <reference field="0" count="1" selected="0">
            <x v="16"/>
          </reference>
          <reference field="2" count="4">
            <x v="128"/>
            <x v="129"/>
            <x v="135"/>
            <x v="137"/>
          </reference>
          <reference field="6" count="1" selected="0">
            <x v="14"/>
          </reference>
        </references>
      </pivotArea>
    </format>
    <format dxfId="468">
      <pivotArea collapsedLevelsAreSubtotals="1" fieldPosition="0">
        <references count="3">
          <reference field="0" count="1" selected="0">
            <x v="16"/>
          </reference>
          <reference field="2" count="2">
            <x v="142"/>
            <x v="143"/>
          </reference>
          <reference field="6" count="1" selected="0">
            <x v="14"/>
          </reference>
        </references>
      </pivotArea>
    </format>
    <format dxfId="469">
      <pivotArea collapsedLevelsAreSubtotals="1" fieldPosition="0">
        <references count="2">
          <reference field="0" count="1" selected="0">
            <x v="16"/>
          </reference>
          <reference field="6" count="1">
            <x v="15"/>
          </reference>
        </references>
      </pivotArea>
    </format>
    <format dxfId="470">
      <pivotArea collapsedLevelsAreSubtotals="1" fieldPosition="0">
        <references count="3">
          <reference field="0" count="1" selected="0">
            <x v="16"/>
          </reference>
          <reference field="2" count="1">
            <x v="119"/>
          </reference>
          <reference field="6" count="1" selected="0">
            <x v="15"/>
          </reference>
        </references>
      </pivotArea>
    </format>
    <format dxfId="471">
      <pivotArea dataOnly="0" labelOnly="1" fieldPosition="0">
        <references count="2">
          <reference field="0" count="1" selected="0">
            <x v="16"/>
          </reference>
          <reference field="6" count="1">
            <x v="15"/>
          </reference>
        </references>
      </pivotArea>
    </format>
    <format dxfId="472">
      <pivotArea dataOnly="0" labelOnly="1" fieldPosition="0">
        <references count="3">
          <reference field="0" count="1" selected="0">
            <x v="16"/>
          </reference>
          <reference field="2" count="3">
            <x v="119"/>
            <x v="142"/>
            <x v="143"/>
          </reference>
          <reference field="6" count="1" selected="0">
            <x v="14"/>
          </reference>
        </references>
      </pivotArea>
    </format>
    <format dxfId="473">
      <pivotArea collapsedLevelsAreSubtotals="1" fieldPosition="0">
        <references count="3">
          <reference field="0" count="1" selected="0">
            <x v="16"/>
          </reference>
          <reference field="2" count="1">
            <x v="130"/>
          </reference>
          <reference field="6" count="1" selected="0">
            <x v="15"/>
          </reference>
        </references>
      </pivotArea>
    </format>
    <format dxfId="474">
      <pivotArea dataOnly="0" labelOnly="1" fieldPosition="0">
        <references count="3">
          <reference field="0" count="1" selected="0">
            <x v="16"/>
          </reference>
          <reference field="2" count="1">
            <x v="130"/>
          </reference>
          <reference field="6" count="1" selected="0">
            <x v="15"/>
          </reference>
        </references>
      </pivotArea>
    </format>
    <format dxfId="475">
      <pivotArea collapsedLevelsAreSubtotals="1" fieldPosition="0">
        <references count="3">
          <reference field="0" count="1" selected="0">
            <x v="16"/>
          </reference>
          <reference field="2" count="2">
            <x v="134"/>
            <x v="138"/>
          </reference>
          <reference field="6" count="1" selected="0">
            <x v="15"/>
          </reference>
        </references>
      </pivotArea>
    </format>
    <format dxfId="476">
      <pivotArea collapsedLevelsAreSubtotals="1" fieldPosition="0">
        <references count="1">
          <reference field="0" count="1">
            <x v="17"/>
          </reference>
        </references>
      </pivotArea>
    </format>
    <format dxfId="477">
      <pivotArea collapsedLevelsAreSubtotals="1" fieldPosition="0">
        <references count="2">
          <reference field="0" count="1" selected="0">
            <x v="17"/>
          </reference>
          <reference field="6" count="1">
            <x v="0"/>
          </reference>
        </references>
      </pivotArea>
    </format>
    <format dxfId="478">
      <pivotArea collapsedLevelsAreSubtotals="1" fieldPosition="0">
        <references count="3">
          <reference field="0" count="1" selected="0">
            <x v="17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479">
      <pivotArea dataOnly="0" labelOnly="1" fieldPosition="0">
        <references count="1">
          <reference field="0" count="1">
            <x v="17"/>
          </reference>
        </references>
      </pivotArea>
    </format>
    <format dxfId="480">
      <pivotArea dataOnly="0" labelOnly="1" fieldPosition="0">
        <references count="2">
          <reference field="0" count="1" selected="0">
            <x v="17"/>
          </reference>
          <reference field="6" count="1">
            <x v="0"/>
          </reference>
        </references>
      </pivotArea>
    </format>
    <format dxfId="481">
      <pivotArea dataOnly="0" labelOnly="1" fieldPosition="0">
        <references count="3">
          <reference field="0" count="1" selected="0">
            <x v="16"/>
          </reference>
          <reference field="2" count="3">
            <x v="0"/>
            <x v="134"/>
            <x v="138"/>
          </reference>
          <reference field="6" count="1" selected="0">
            <x v="15"/>
          </reference>
        </references>
      </pivotArea>
    </format>
    <format dxfId="482">
      <pivotArea collapsedLevelsAreSubtotals="1" fieldPosition="0">
        <references count="3">
          <reference field="0" count="1" selected="0">
            <x v="17"/>
          </reference>
          <reference field="2" count="4"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483">
      <pivotArea dataOnly="0" labelOnly="1" fieldPosition="0">
        <references count="3">
          <reference field="0" count="1" selected="0">
            <x v="17"/>
          </reference>
          <reference field="2" count="4"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484">
      <pivotArea collapsedLevelsAreSubtotals="1" fieldPosition="0">
        <references count="1">
          <reference field="0" count="1">
            <x v="18"/>
          </reference>
        </references>
      </pivotArea>
    </format>
    <format dxfId="485">
      <pivotArea collapsedLevelsAreSubtotals="1" fieldPosition="0">
        <references count="2">
          <reference field="0" count="1" selected="0">
            <x v="18"/>
          </reference>
          <reference field="6" count="1">
            <x v="16"/>
          </reference>
        </references>
      </pivotArea>
    </format>
    <format dxfId="486">
      <pivotArea collapsedLevelsAreSubtotals="1" fieldPosition="0">
        <references count="3">
          <reference field="0" count="1" selected="0">
            <x v="18"/>
          </reference>
          <reference field="2" count="1">
            <x v="144"/>
          </reference>
          <reference field="6" count="1" selected="0">
            <x v="16"/>
          </reference>
        </references>
      </pivotArea>
    </format>
    <format dxfId="487">
      <pivotArea dataOnly="0" labelOnly="1" fieldPosition="0">
        <references count="1">
          <reference field="0" count="1">
            <x v="18"/>
          </reference>
        </references>
      </pivotArea>
    </format>
    <format dxfId="488">
      <pivotArea dataOnly="0" labelOnly="1" fieldPosition="0">
        <references count="2">
          <reference field="0" count="1" selected="0">
            <x v="18"/>
          </reference>
          <reference field="6" count="1">
            <x v="16"/>
          </reference>
        </references>
      </pivotArea>
    </format>
    <format dxfId="489">
      <pivotArea dataOnly="0" labelOnly="1" fieldPosition="0">
        <references count="3">
          <reference field="0" count="1" selected="0">
            <x v="18"/>
          </reference>
          <reference field="2" count="1">
            <x v="144"/>
          </reference>
          <reference field="6" count="1" selected="0">
            <x v="16"/>
          </reference>
        </references>
      </pivotArea>
    </format>
    <format dxfId="490">
      <pivotArea collapsedLevelsAreSubtotals="1" fieldPosition="0">
        <references count="3">
          <reference field="0" count="1" selected="0">
            <x v="18"/>
          </reference>
          <reference field="2" count="2">
            <x v="146"/>
            <x v="147"/>
          </reference>
          <reference field="6" count="1" selected="0">
            <x v="16"/>
          </reference>
        </references>
      </pivotArea>
    </format>
    <format dxfId="491">
      <pivotArea dataOnly="0" labelOnly="1" fieldPosition="0">
        <references count="3">
          <reference field="0" count="1" selected="0">
            <x v="18"/>
          </reference>
          <reference field="2" count="2">
            <x v="146"/>
            <x v="147"/>
          </reference>
          <reference field="6" count="1" selected="0">
            <x v="16"/>
          </reference>
        </references>
      </pivotArea>
    </format>
    <format dxfId="492">
      <pivotArea collapsedLevelsAreSubtotals="1" fieldPosition="0">
        <references count="1">
          <reference field="0" count="1">
            <x v="19"/>
          </reference>
        </references>
      </pivotArea>
    </format>
    <format dxfId="493">
      <pivotArea collapsedLevelsAreSubtotals="1" fieldPosition="0">
        <references count="2">
          <reference field="0" count="1" selected="0">
            <x v="19"/>
          </reference>
          <reference field="6" count="1">
            <x v="57"/>
          </reference>
        </references>
      </pivotArea>
    </format>
    <format dxfId="494">
      <pivotArea collapsedLevelsAreSubtotals="1" fieldPosition="0">
        <references count="3">
          <reference field="0" count="1" selected="0">
            <x v="19"/>
          </reference>
          <reference field="2" count="2">
            <x v="221"/>
            <x v="223"/>
          </reference>
          <reference field="6" count="1" selected="0">
            <x v="57"/>
          </reference>
        </references>
      </pivotArea>
    </format>
    <format dxfId="495">
      <pivotArea dataOnly="0" labelOnly="1" fieldPosition="0">
        <references count="1">
          <reference field="0" count="1">
            <x v="19"/>
          </reference>
        </references>
      </pivotArea>
    </format>
    <format dxfId="496">
      <pivotArea dataOnly="0" labelOnly="1" fieldPosition="0">
        <references count="2">
          <reference field="0" count="1" selected="0">
            <x v="19"/>
          </reference>
          <reference field="6" count="1">
            <x v="57"/>
          </reference>
        </references>
      </pivotArea>
    </format>
    <format dxfId="497">
      <pivotArea dataOnly="0" labelOnly="1" fieldPosition="0">
        <references count="3">
          <reference field="0" count="1" selected="0">
            <x v="19"/>
          </reference>
          <reference field="2" count="2">
            <x v="221"/>
            <x v="223"/>
          </reference>
          <reference field="6" count="1" selected="0">
            <x v="57"/>
          </reference>
        </references>
      </pivotArea>
    </format>
    <format dxfId="498">
      <pivotArea collapsedLevelsAreSubtotals="1" fieldPosition="0">
        <references count="3">
          <reference field="0" count="1" selected="0">
            <x v="19"/>
          </reference>
          <reference field="2" count="4">
            <x v="226"/>
            <x v="231"/>
            <x v="233"/>
            <x v="234"/>
          </reference>
          <reference field="6" count="1" selected="0">
            <x v="57"/>
          </reference>
        </references>
      </pivotArea>
    </format>
    <format dxfId="499">
      <pivotArea collapsedLevelsAreSubtotals="1" fieldPosition="0">
        <references count="2">
          <reference field="0" count="1" selected="0">
            <x v="19"/>
          </reference>
          <reference field="6" count="1">
            <x v="58"/>
          </reference>
        </references>
      </pivotArea>
    </format>
    <format dxfId="500">
      <pivotArea dataOnly="0" labelOnly="1" fieldPosition="0">
        <references count="2">
          <reference field="0" count="1" selected="0">
            <x v="19"/>
          </reference>
          <reference field="6" count="1">
            <x v="58"/>
          </reference>
        </references>
      </pivotArea>
    </format>
    <format dxfId="501">
      <pivotArea dataOnly="0" labelOnly="1" fieldPosition="0">
        <references count="3">
          <reference field="0" count="1" selected="0">
            <x v="19"/>
          </reference>
          <reference field="2" count="4">
            <x v="226"/>
            <x v="231"/>
            <x v="233"/>
            <x v="234"/>
          </reference>
          <reference field="6" count="1" selected="0">
            <x v="57"/>
          </reference>
        </references>
      </pivotArea>
    </format>
    <format dxfId="502">
      <pivotArea collapsedLevelsAreSubtotals="1" fieldPosition="0">
        <references count="3">
          <reference field="0" count="1" selected="0">
            <x v="19"/>
          </reference>
          <reference field="2" count="1">
            <x v="227"/>
          </reference>
          <reference field="6" count="1" selected="0">
            <x v="58"/>
          </reference>
        </references>
      </pivotArea>
    </format>
    <format dxfId="503">
      <pivotArea dataOnly="0" labelOnly="1" fieldPosition="0">
        <references count="3">
          <reference field="0" count="1" selected="0">
            <x v="19"/>
          </reference>
          <reference field="2" count="1">
            <x v="227"/>
          </reference>
          <reference field="6" count="1" selected="0">
            <x v="58"/>
          </reference>
        </references>
      </pivotArea>
    </format>
    <format dxfId="504">
      <pivotArea collapsedLevelsAreSubtotals="1" fieldPosition="0">
        <references count="2">
          <reference field="0" count="1" selected="0">
            <x v="19"/>
          </reference>
          <reference field="6" count="1">
            <x v="59"/>
          </reference>
        </references>
      </pivotArea>
    </format>
    <format dxfId="505">
      <pivotArea collapsedLevelsAreSubtotals="1" fieldPosition="0">
        <references count="3">
          <reference field="0" count="1" selected="0">
            <x v="19"/>
          </reference>
          <reference field="2" count="2">
            <x v="220"/>
            <x v="224"/>
          </reference>
          <reference field="6" count="1" selected="0">
            <x v="59"/>
          </reference>
        </references>
      </pivotArea>
    </format>
    <format dxfId="506">
      <pivotArea dataOnly="0" labelOnly="1" fieldPosition="0">
        <references count="2">
          <reference field="0" count="1" selected="0">
            <x v="19"/>
          </reference>
          <reference field="6" count="1">
            <x v="59"/>
          </reference>
        </references>
      </pivotArea>
    </format>
    <format dxfId="507">
      <pivotArea dataOnly="0" labelOnly="1" fieldPosition="0">
        <references count="3">
          <reference field="0" count="1" selected="0">
            <x v="19"/>
          </reference>
          <reference field="2" count="2">
            <x v="220"/>
            <x v="224"/>
          </reference>
          <reference field="6" count="1" selected="0">
            <x v="59"/>
          </reference>
        </references>
      </pivotArea>
    </format>
    <format dxfId="508">
      <pivotArea collapsedLevelsAreSubtotals="1" fieldPosition="0">
        <references count="3">
          <reference field="0" count="1" selected="0">
            <x v="19"/>
          </reference>
          <reference field="2" count="1">
            <x v="232"/>
          </reference>
          <reference field="6" count="1" selected="0">
            <x v="59"/>
          </reference>
        </references>
      </pivotArea>
    </format>
    <format dxfId="509">
      <pivotArea collapsedLevelsAreSubtotals="1" fieldPosition="0">
        <references count="1">
          <reference field="0" count="1">
            <x v="20"/>
          </reference>
        </references>
      </pivotArea>
    </format>
    <format dxfId="510">
      <pivotArea collapsedLevelsAreSubtotals="1" fieldPosition="0">
        <references count="2">
          <reference field="0" count="1" selected="0">
            <x v="20"/>
          </reference>
          <reference field="6" count="1">
            <x v="21"/>
          </reference>
        </references>
      </pivotArea>
    </format>
    <format dxfId="511">
      <pivotArea collapsedLevelsAreSubtotals="1" fieldPosition="0">
        <references count="3">
          <reference field="0" count="1" selected="0">
            <x v="20"/>
          </reference>
          <reference field="2" count="1">
            <x v="175"/>
          </reference>
          <reference field="6" count="1" selected="0">
            <x v="21"/>
          </reference>
        </references>
      </pivotArea>
    </format>
    <format dxfId="512">
      <pivotArea dataOnly="0" labelOnly="1" fieldPosition="0">
        <references count="1">
          <reference field="0" count="1">
            <x v="20"/>
          </reference>
        </references>
      </pivotArea>
    </format>
    <format dxfId="513">
      <pivotArea dataOnly="0" labelOnly="1" fieldPosition="0">
        <references count="2">
          <reference field="0" count="1" selected="0">
            <x v="20"/>
          </reference>
          <reference field="6" count="1">
            <x v="21"/>
          </reference>
        </references>
      </pivotArea>
    </format>
    <format dxfId="514">
      <pivotArea dataOnly="0" labelOnly="1" fieldPosition="0">
        <references count="3">
          <reference field="0" count="1" selected="0">
            <x v="19"/>
          </reference>
          <reference field="2" count="2">
            <x v="175"/>
            <x v="232"/>
          </reference>
          <reference field="6" count="1" selected="0">
            <x v="59"/>
          </reference>
        </references>
      </pivotArea>
    </format>
    <format dxfId="515">
      <pivotArea collapsedLevelsAreSubtotals="1" fieldPosition="0">
        <references count="3">
          <reference field="0" count="1" selected="0">
            <x v="20"/>
          </reference>
          <reference field="2" count="2">
            <x v="177"/>
            <x v="178"/>
          </reference>
          <reference field="6" count="1" selected="0">
            <x v="21"/>
          </reference>
        </references>
      </pivotArea>
    </format>
    <format dxfId="516">
      <pivotArea dataOnly="0" labelOnly="1" fieldPosition="0">
        <references count="3">
          <reference field="0" count="1" selected="0">
            <x v="20"/>
          </reference>
          <reference field="2" count="2">
            <x v="177"/>
            <x v="178"/>
          </reference>
          <reference field="6" count="1" selected="0">
            <x v="21"/>
          </reference>
        </references>
      </pivotArea>
    </format>
    <format dxfId="517">
      <pivotArea collapsedLevelsAreSubtotals="1" fieldPosition="0">
        <references count="1">
          <reference field="0" count="1">
            <x v="21"/>
          </reference>
        </references>
      </pivotArea>
    </format>
    <format dxfId="518">
      <pivotArea collapsedLevelsAreSubtotals="1" fieldPosition="0">
        <references count="2">
          <reference field="0" count="1" selected="0">
            <x v="21"/>
          </reference>
          <reference field="6" count="1">
            <x v="11"/>
          </reference>
        </references>
      </pivotArea>
    </format>
    <format dxfId="519">
      <pivotArea dataOnly="0" labelOnly="1" fieldPosition="0">
        <references count="1">
          <reference field="0" count="1">
            <x v="21"/>
          </reference>
        </references>
      </pivotArea>
    </format>
    <format dxfId="520">
      <pivotArea dataOnly="0" labelOnly="1" fieldPosition="0">
        <references count="2">
          <reference field="0" count="1" selected="0">
            <x v="21"/>
          </reference>
          <reference field="6" count="1">
            <x v="11"/>
          </reference>
        </references>
      </pivotArea>
    </format>
    <format dxfId="521">
      <pivotArea collapsedLevelsAreSubtotals="1" fieldPosition="0">
        <references count="3">
          <reference field="0" count="1" selected="0">
            <x v="21"/>
          </reference>
          <reference field="2" count="2">
            <x v="107"/>
            <x v="110"/>
          </reference>
          <reference field="6" count="1" selected="0">
            <x v="11"/>
          </reference>
        </references>
      </pivotArea>
    </format>
    <format dxfId="522">
      <pivotArea collapsedLevelsAreSubtotals="1" fieldPosition="0">
        <references count="2">
          <reference field="0" count="1" selected="0">
            <x v="21"/>
          </reference>
          <reference field="6" count="1">
            <x v="12"/>
          </reference>
        </references>
      </pivotArea>
    </format>
    <format dxfId="523">
      <pivotArea dataOnly="0" labelOnly="1" fieldPosition="0">
        <references count="2">
          <reference field="0" count="1" selected="0">
            <x v="21"/>
          </reference>
          <reference field="6" count="1">
            <x v="12"/>
          </reference>
        </references>
      </pivotArea>
    </format>
    <format dxfId="524">
      <pivotArea dataOnly="0" labelOnly="1" fieldPosition="0">
        <references count="3">
          <reference field="0" count="1" selected="0">
            <x v="21"/>
          </reference>
          <reference field="2" count="2">
            <x v="107"/>
            <x v="110"/>
          </reference>
          <reference field="6" count="1" selected="0">
            <x v="11"/>
          </reference>
        </references>
      </pivotArea>
    </format>
    <format dxfId="525">
      <pivotArea collapsedLevelsAreSubtotals="1" fieldPosition="0">
        <references count="3">
          <reference field="0" count="1" selected="0">
            <x v="21"/>
          </reference>
          <reference field="2" count="4">
            <x v="109"/>
            <x v="111"/>
            <x v="112"/>
            <x v="113"/>
          </reference>
          <reference field="6" count="1" selected="0">
            <x v="12"/>
          </reference>
        </references>
      </pivotArea>
    </format>
    <format dxfId="526">
      <pivotArea collapsedLevelsAreSubtotals="1" fieldPosition="0">
        <references count="1">
          <reference field="0" count="1">
            <x v="22"/>
          </reference>
        </references>
      </pivotArea>
    </format>
    <format dxfId="527">
      <pivotArea collapsedLevelsAreSubtotals="1" fieldPosition="0">
        <references count="2">
          <reference field="0" count="1" selected="0">
            <x v="22"/>
          </reference>
          <reference field="6" count="1">
            <x v="17"/>
          </reference>
        </references>
      </pivotArea>
    </format>
    <format dxfId="528">
      <pivotArea dataOnly="0" labelOnly="1" fieldPosition="0">
        <references count="1">
          <reference field="0" count="1">
            <x v="22"/>
          </reference>
        </references>
      </pivotArea>
    </format>
    <format dxfId="529">
      <pivotArea dataOnly="0" labelOnly="1" fieldPosition="0">
        <references count="2">
          <reference field="0" count="1" selected="0">
            <x v="22"/>
          </reference>
          <reference field="6" count="1">
            <x v="17"/>
          </reference>
        </references>
      </pivotArea>
    </format>
    <format dxfId="530">
      <pivotArea dataOnly="0" labelOnly="1" fieldPosition="0">
        <references count="3">
          <reference field="0" count="1" selected="0">
            <x v="21"/>
          </reference>
          <reference field="2" count="4">
            <x v="109"/>
            <x v="111"/>
            <x v="112"/>
            <x v="113"/>
          </reference>
          <reference field="6" count="1" selected="0">
            <x v="12"/>
          </reference>
        </references>
      </pivotArea>
    </format>
    <format dxfId="531">
      <pivotArea collapsedLevelsAreSubtotals="1" fieldPosition="0">
        <references count="3">
          <reference field="0" count="1" selected="0">
            <x v="22"/>
          </reference>
          <reference field="2" count="1">
            <x v="153"/>
          </reference>
          <reference field="6" count="1" selected="0">
            <x v="17"/>
          </reference>
        </references>
      </pivotArea>
    </format>
    <format dxfId="532">
      <pivotArea collapsedLevelsAreSubtotals="1" fieldPosition="0">
        <references count="2">
          <reference field="0" count="1" selected="0">
            <x v="22"/>
          </reference>
          <reference field="6" count="1">
            <x v="18"/>
          </reference>
        </references>
      </pivotArea>
    </format>
    <format dxfId="533">
      <pivotArea collapsedLevelsAreSubtotals="1" fieldPosition="0">
        <references count="3">
          <reference field="0" count="1" selected="0">
            <x v="22"/>
          </reference>
          <reference field="2" count="7">
            <x v="150"/>
            <x v="151"/>
            <x v="152"/>
            <x v="154"/>
            <x v="155"/>
            <x v="156"/>
            <x v="157"/>
          </reference>
          <reference field="6" count="1" selected="0">
            <x v="18"/>
          </reference>
        </references>
      </pivotArea>
    </format>
    <format dxfId="534">
      <pivotArea dataOnly="0" labelOnly="1" fieldPosition="0">
        <references count="2">
          <reference field="0" count="1" selected="0">
            <x v="22"/>
          </reference>
          <reference field="6" count="1">
            <x v="18"/>
          </reference>
        </references>
      </pivotArea>
    </format>
    <format dxfId="535">
      <pivotArea dataOnly="0" labelOnly="1" fieldPosition="0">
        <references count="3">
          <reference field="0" count="1" selected="0">
            <x v="22"/>
          </reference>
          <reference field="2" count="8">
            <x v="150"/>
            <x v="151"/>
            <x v="152"/>
            <x v="153"/>
            <x v="154"/>
            <x v="155"/>
            <x v="156"/>
            <x v="157"/>
          </reference>
          <reference field="6" count="1" selected="0">
            <x v="17"/>
          </reference>
        </references>
      </pivotArea>
    </format>
    <format dxfId="536">
      <pivotArea collapsedLevelsAreSubtotals="1" fieldPosition="0">
        <references count="1">
          <reference field="0" count="1">
            <x v="23"/>
          </reference>
        </references>
      </pivotArea>
    </format>
    <format dxfId="537">
      <pivotArea collapsedLevelsAreSubtotals="1" fieldPosition="0">
        <references count="2">
          <reference field="0" count="1" selected="0">
            <x v="23"/>
          </reference>
          <reference field="6" count="1">
            <x v="8"/>
          </reference>
        </references>
      </pivotArea>
    </format>
    <format dxfId="538">
      <pivotArea collapsedLevelsAreSubtotals="1" fieldPosition="0">
        <references count="3">
          <reference field="0" count="1" selected="0">
            <x v="23"/>
          </reference>
          <reference field="2" count="1">
            <x v="81"/>
          </reference>
          <reference field="6" count="1" selected="0">
            <x v="8"/>
          </reference>
        </references>
      </pivotArea>
    </format>
    <format dxfId="539">
      <pivotArea dataOnly="0" labelOnly="1" fieldPosition="0">
        <references count="1">
          <reference field="0" count="1">
            <x v="23"/>
          </reference>
        </references>
      </pivotArea>
    </format>
    <format dxfId="540">
      <pivotArea dataOnly="0" labelOnly="1" fieldPosition="0">
        <references count="2">
          <reference field="0" count="1" selected="0">
            <x v="23"/>
          </reference>
          <reference field="6" count="1">
            <x v="8"/>
          </reference>
        </references>
      </pivotArea>
    </format>
    <format dxfId="541">
      <pivotArea dataOnly="0" labelOnly="1" fieldPosition="0">
        <references count="3">
          <reference field="0" count="1" selected="0">
            <x v="23"/>
          </reference>
          <reference field="2" count="1">
            <x v="81"/>
          </reference>
          <reference field="6" count="1" selected="0">
            <x v="8"/>
          </reference>
        </references>
      </pivotArea>
    </format>
    <format dxfId="542">
      <pivotArea collapsedLevelsAreSubtotals="1" fieldPosition="0">
        <references count="3">
          <reference field="0" count="1" selected="0">
            <x v="23"/>
          </reference>
          <reference field="2" count="7">
            <x v="83"/>
            <x v="84"/>
            <x v="85"/>
            <x v="86"/>
            <x v="87"/>
            <x v="88"/>
            <x v="89"/>
          </reference>
          <reference field="6" count="1" selected="0">
            <x v="8"/>
          </reference>
        </references>
      </pivotArea>
    </format>
    <format dxfId="543">
      <pivotArea collapsedLevelsAreSubtotals="1" fieldPosition="0">
        <references count="1">
          <reference field="0" count="1">
            <x v="24"/>
          </reference>
        </references>
      </pivotArea>
    </format>
    <format dxfId="544">
      <pivotArea collapsedLevelsAreSubtotals="1" fieldPosition="0">
        <references count="2">
          <reference field="0" count="1" selected="0">
            <x v="24"/>
          </reference>
          <reference field="6" count="1">
            <x v="71"/>
          </reference>
        </references>
      </pivotArea>
    </format>
    <format dxfId="545">
      <pivotArea dataOnly="0" labelOnly="1" fieldPosition="0">
        <references count="1">
          <reference field="0" count="1">
            <x v="24"/>
          </reference>
        </references>
      </pivotArea>
    </format>
    <format dxfId="546">
      <pivotArea dataOnly="0" labelOnly="1" fieldPosition="0">
        <references count="2">
          <reference field="0" count="1" selected="0">
            <x v="24"/>
          </reference>
          <reference field="6" count="1">
            <x v="71"/>
          </reference>
        </references>
      </pivotArea>
    </format>
    <format dxfId="547">
      <pivotArea dataOnly="0" labelOnly="1" fieldPosition="0">
        <references count="3">
          <reference field="0" count="1" selected="0">
            <x v="23"/>
          </reference>
          <reference field="2" count="7">
            <x v="83"/>
            <x v="84"/>
            <x v="85"/>
            <x v="86"/>
            <x v="87"/>
            <x v="88"/>
            <x v="89"/>
          </reference>
          <reference field="6" count="1" selected="0">
            <x v="8"/>
          </reference>
        </references>
      </pivotArea>
    </format>
    <format dxfId="548">
      <pivotArea collapsedLevelsAreSubtotals="1" fieldPosition="0">
        <references count="3">
          <reference field="0" count="1" selected="0">
            <x v="24"/>
          </reference>
          <reference field="2" count="8">
            <x v="284"/>
            <x v="285"/>
            <x v="286"/>
            <x v="287"/>
            <x v="288"/>
            <x v="289"/>
            <x v="290"/>
            <x v="291"/>
          </reference>
          <reference field="6" count="1" selected="0">
            <x v="71"/>
          </reference>
        </references>
      </pivotArea>
    </format>
    <format dxfId="549">
      <pivotArea grandRow="1" outline="0" collapsedLevelsAreSubtotals="1" fieldPosition="0"/>
    </format>
    <format dxfId="550">
      <pivotArea dataOnly="0" labelOnly="1" grandRow="1" outline="0" fieldPosition="0"/>
    </format>
    <format dxfId="551">
      <pivotArea dataOnly="0" labelOnly="1" fieldPosition="0">
        <references count="3">
          <reference field="0" count="1" selected="0">
            <x v="24"/>
          </reference>
          <reference field="2" count="8">
            <x v="284"/>
            <x v="285"/>
            <x v="286"/>
            <x v="287"/>
            <x v="288"/>
            <x v="289"/>
            <x v="290"/>
            <x v="291"/>
          </reference>
          <reference field="6" count="1" selected="0">
            <x v="71"/>
          </reference>
        </references>
      </pivotArea>
    </format>
    <format dxfId="552">
      <pivotArea collapsedLevelsAreSubtotals="1" fieldPosition="0">
        <references count="1">
          <reference field="0" count="1">
            <x v="0"/>
          </reference>
        </references>
      </pivotArea>
    </format>
    <format dxfId="553">
      <pivotArea dataOnly="0" labelOnly="1" fieldPosition="0">
        <references count="1">
          <reference field="0" count="1">
            <x v="0"/>
          </reference>
        </references>
      </pivotArea>
    </format>
    <format dxfId="554">
      <pivotArea collapsedLevelsAreSubtotals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555">
      <pivotArea collapsedLevelsAreSubtotals="1" fieldPosition="0">
        <references count="3">
          <reference field="0" count="1" selected="0">
            <x v="0"/>
          </reference>
          <reference field="2" count="1">
            <x v="215"/>
          </reference>
          <reference field="6" count="1" selected="0">
            <x v="44"/>
          </reference>
        </references>
      </pivotArea>
    </format>
    <format dxfId="556">
      <pivotArea dataOnly="0" labelOnly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557">
      <pivotArea dataOnly="0" labelOnly="1" fieldPosition="0">
        <references count="3">
          <reference field="0" count="1" selected="0">
            <x v="0"/>
          </reference>
          <reference field="2" count="1">
            <x v="215"/>
          </reference>
          <reference field="6" count="1" selected="0">
            <x v="44"/>
          </reference>
        </references>
      </pivotArea>
    </format>
    <format dxfId="558">
      <pivotArea collapsedLevelsAreSubtotals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559">
      <pivotArea collapsedLevelsAreSubtotals="1" fieldPosition="0">
        <references count="3">
          <reference field="0" count="1" selected="0">
            <x v="0"/>
          </reference>
          <reference field="2" count="1">
            <x v="218"/>
          </reference>
          <reference field="6" count="1" selected="0">
            <x v="47"/>
          </reference>
        </references>
      </pivotArea>
    </format>
    <format dxfId="560">
      <pivotArea dataOnly="0" labelOnly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561">
      <pivotArea dataOnly="0" labelOnly="1" fieldPosition="0">
        <references count="3">
          <reference field="0" count="1" selected="0">
            <x v="0"/>
          </reference>
          <reference field="2" count="1">
            <x v="218"/>
          </reference>
          <reference field="6" count="1" selected="0">
            <x v="47"/>
          </reference>
        </references>
      </pivotArea>
    </format>
    <format dxfId="562">
      <pivotArea collapsedLevelsAreSubtotals="1" fieldPosition="0">
        <references count="1">
          <reference field="0" count="1">
            <x v="1"/>
          </reference>
        </references>
      </pivotArea>
    </format>
    <format dxfId="563">
      <pivotArea dataOnly="0" labelOnly="1" fieldPosition="0">
        <references count="1">
          <reference field="0" count="1">
            <x v="1"/>
          </reference>
        </references>
      </pivotArea>
    </format>
    <format dxfId="564">
      <pivotArea collapsedLevelsAreSubtotals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565">
      <pivotArea collapsedLevelsAreSubtotals="1" fieldPosition="0">
        <references count="3">
          <reference field="0" count="1" selected="0">
            <x v="1"/>
          </reference>
          <reference field="2" count="2">
            <x v="18"/>
            <x v="19"/>
          </reference>
          <reference field="6" count="1" selected="0">
            <x v="34"/>
          </reference>
        </references>
      </pivotArea>
    </format>
    <format dxfId="566">
      <pivotArea dataOnly="0" labelOnly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567">
      <pivotArea dataOnly="0" labelOnly="1" fieldPosition="0">
        <references count="3">
          <reference field="0" count="1" selected="0">
            <x v="1"/>
          </reference>
          <reference field="2" count="2">
            <x v="18"/>
            <x v="19"/>
          </reference>
          <reference field="6" count="1" selected="0">
            <x v="34"/>
          </reference>
        </references>
      </pivotArea>
    </format>
    <format dxfId="568">
      <pivotArea collapsedLevelsAreSubtotals="1" fieldPosition="0">
        <references count="3">
          <reference field="0" count="1" selected="0">
            <x v="1"/>
          </reference>
          <reference field="2" count="2">
            <x v="22"/>
            <x v="24"/>
          </reference>
          <reference field="6" count="1" selected="0">
            <x v="34"/>
          </reference>
        </references>
      </pivotArea>
    </format>
    <format dxfId="569">
      <pivotArea dataOnly="0" labelOnly="1" fieldPosition="0">
        <references count="3">
          <reference field="0" count="1" selected="0">
            <x v="1"/>
          </reference>
          <reference field="2" count="2">
            <x v="22"/>
            <x v="24"/>
          </reference>
          <reference field="6" count="1" selected="0">
            <x v="34"/>
          </reference>
        </references>
      </pivotArea>
    </format>
    <format dxfId="570">
      <pivotArea collapsedLevelsAreSubtotals="1" fieldPosition="0">
        <references count="3">
          <reference field="0" count="1" selected="0">
            <x v="1"/>
          </reference>
          <reference field="2" count="3">
            <x v="26"/>
            <x v="27"/>
            <x v="28"/>
          </reference>
          <reference field="6" count="1" selected="0">
            <x v="34"/>
          </reference>
        </references>
      </pivotArea>
    </format>
    <format dxfId="571">
      <pivotArea dataOnly="0" labelOnly="1" fieldPosition="0">
        <references count="3">
          <reference field="0" count="1" selected="0">
            <x v="1"/>
          </reference>
          <reference field="2" count="3">
            <x v="26"/>
            <x v="27"/>
            <x v="28"/>
          </reference>
          <reference field="6" count="1" selected="0">
            <x v="34"/>
          </reference>
        </references>
      </pivotArea>
    </format>
    <format dxfId="572">
      <pivotArea collapsedLevelsAreSubtotals="1" fieldPosition="0">
        <references count="1">
          <reference field="0" count="1">
            <x v="2"/>
          </reference>
        </references>
      </pivotArea>
    </format>
    <format dxfId="573">
      <pivotArea dataOnly="0" labelOnly="1" fieldPosition="0">
        <references count="1">
          <reference field="0" count="1">
            <x v="2"/>
          </reference>
        </references>
      </pivotArea>
    </format>
    <format dxfId="574">
      <pivotArea collapsedLevelsAreSubtotals="1" fieldPosition="0">
        <references count="2">
          <reference field="0" count="1" selected="0">
            <x v="2"/>
          </reference>
          <reference field="6" count="1">
            <x v="39"/>
          </reference>
        </references>
      </pivotArea>
    </format>
    <format dxfId="575">
      <pivotArea collapsedLevelsAreSubtotals="1" fieldPosition="0">
        <references count="3">
          <reference field="0" count="1" selected="0">
            <x v="2"/>
          </reference>
          <reference field="2" count="1">
            <x v="117"/>
          </reference>
          <reference field="6" count="1" selected="0">
            <x v="39"/>
          </reference>
        </references>
      </pivotArea>
    </format>
    <format dxfId="576">
      <pivotArea dataOnly="0" labelOnly="1" fieldPosition="0">
        <references count="2">
          <reference field="0" count="1" selected="0">
            <x v="2"/>
          </reference>
          <reference field="6" count="1">
            <x v="39"/>
          </reference>
        </references>
      </pivotArea>
    </format>
    <format dxfId="577">
      <pivotArea dataOnly="0" labelOnly="1" fieldPosition="0">
        <references count="3">
          <reference field="0" count="1" selected="0">
            <x v="2"/>
          </reference>
          <reference field="2" count="1">
            <x v="117"/>
          </reference>
          <reference field="6" count="1" selected="0">
            <x v="39"/>
          </reference>
        </references>
      </pivotArea>
    </format>
    <format dxfId="578">
      <pivotArea collapsedLevelsAreSubtotals="1" fieldPosition="0">
        <references count="1">
          <reference field="0" count="1">
            <x v="3"/>
          </reference>
        </references>
      </pivotArea>
    </format>
    <format dxfId="579">
      <pivotArea dataOnly="0" labelOnly="1" fieldPosition="0">
        <references count="1">
          <reference field="0" count="1">
            <x v="3"/>
          </reference>
        </references>
      </pivotArea>
    </format>
    <format dxfId="580">
      <pivotArea collapsedLevelsAreSubtotals="1" fieldPosition="0">
        <references count="2">
          <reference field="0" count="1" selected="0">
            <x v="3"/>
          </reference>
          <reference field="6" count="1">
            <x v="61"/>
          </reference>
        </references>
      </pivotArea>
    </format>
    <format dxfId="581">
      <pivotArea collapsedLevelsAreSubtotals="1" fieldPosition="0">
        <references count="3">
          <reference field="0" count="1" selected="0">
            <x v="3"/>
          </reference>
          <reference field="2" count="1">
            <x v="235"/>
          </reference>
          <reference field="6" count="1" selected="0">
            <x v="61"/>
          </reference>
        </references>
      </pivotArea>
    </format>
    <format dxfId="582">
      <pivotArea dataOnly="0" labelOnly="1" fieldPosition="0">
        <references count="2">
          <reference field="0" count="1" selected="0">
            <x v="3"/>
          </reference>
          <reference field="6" count="1">
            <x v="61"/>
          </reference>
        </references>
      </pivotArea>
    </format>
    <format dxfId="583">
      <pivotArea dataOnly="0" labelOnly="1" fieldPosition="0">
        <references count="3">
          <reference field="0" count="1" selected="0">
            <x v="3"/>
          </reference>
          <reference field="2" count="1">
            <x v="235"/>
          </reference>
          <reference field="6" count="1" selected="0">
            <x v="61"/>
          </reference>
        </references>
      </pivotArea>
    </format>
    <format dxfId="584">
      <pivotArea collapsedLevelsAreSubtotals="1" fieldPosition="0">
        <references count="3">
          <reference field="0" count="1" selected="0">
            <x v="3"/>
          </reference>
          <reference field="2" count="4">
            <x v="239"/>
            <x v="240"/>
            <x v="241"/>
            <x v="242"/>
          </reference>
          <reference field="6" count="1" selected="0">
            <x v="61"/>
          </reference>
        </references>
      </pivotArea>
    </format>
    <format dxfId="585">
      <pivotArea dataOnly="0" labelOnly="1" fieldPosition="0">
        <references count="3">
          <reference field="0" count="1" selected="0">
            <x v="3"/>
          </reference>
          <reference field="2" count="4">
            <x v="239"/>
            <x v="240"/>
            <x v="241"/>
            <x v="242"/>
          </reference>
          <reference field="6" count="1" selected="0">
            <x v="61"/>
          </reference>
        </references>
      </pivotArea>
    </format>
    <format dxfId="586">
      <pivotArea collapsedLevelsAreSubtotals="1" fieldPosition="0">
        <references count="1">
          <reference field="0" count="1">
            <x v="4"/>
          </reference>
        </references>
      </pivotArea>
    </format>
    <format dxfId="587">
      <pivotArea collapsedLevelsAreSubtotals="1" fieldPosition="0">
        <references count="2">
          <reference field="0" count="1" selected="0">
            <x v="4"/>
          </reference>
          <reference field="6" count="1">
            <x v="19"/>
          </reference>
        </references>
      </pivotArea>
    </format>
    <format dxfId="588">
      <pivotArea dataOnly="0" labelOnly="1" fieldPosition="0">
        <references count="1">
          <reference field="0" count="1">
            <x v="4"/>
          </reference>
        </references>
      </pivotArea>
    </format>
    <format dxfId="589">
      <pivotArea dataOnly="0" labelOnly="1" fieldPosition="0">
        <references count="2">
          <reference field="0" count="1" selected="0">
            <x v="4"/>
          </reference>
          <reference field="6" count="1">
            <x v="19"/>
          </reference>
        </references>
      </pivotArea>
    </format>
    <format dxfId="590">
      <pivotArea collapsedLevelsAreSubtotals="1" fieldPosition="0">
        <references count="3">
          <reference field="0" count="1" selected="0">
            <x v="4"/>
          </reference>
          <reference field="2" count="3">
            <x v="166"/>
            <x v="169"/>
            <x v="171"/>
          </reference>
          <reference field="6" count="1" selected="0">
            <x v="19"/>
          </reference>
        </references>
      </pivotArea>
    </format>
    <format dxfId="591">
      <pivotArea collapsedLevelsAreSubtotals="1" fieldPosition="0">
        <references count="2">
          <reference field="0" count="1" selected="0">
            <x v="4"/>
          </reference>
          <reference field="6" count="1">
            <x v="20"/>
          </reference>
        </references>
      </pivotArea>
    </format>
    <format dxfId="592">
      <pivotArea dataOnly="0" labelOnly="1" fieldPosition="0">
        <references count="2">
          <reference field="0" count="1" selected="0">
            <x v="4"/>
          </reference>
          <reference field="6" count="1">
            <x v="20"/>
          </reference>
        </references>
      </pivotArea>
    </format>
    <format dxfId="593">
      <pivotArea dataOnly="0" labelOnly="1" fieldPosition="0">
        <references count="3">
          <reference field="0" count="1" selected="0">
            <x v="4"/>
          </reference>
          <reference field="2" count="3">
            <x v="166"/>
            <x v="169"/>
            <x v="171"/>
          </reference>
          <reference field="6" count="1" selected="0">
            <x v="19"/>
          </reference>
        </references>
      </pivotArea>
    </format>
    <format dxfId="594">
      <pivotArea collapsedLevelsAreSubtotals="1" fieldPosition="0">
        <references count="3">
          <reference field="0" count="1" selected="0">
            <x v="4"/>
          </reference>
          <reference field="2" count="1">
            <x v="162"/>
          </reference>
          <reference field="6" count="1" selected="0">
            <x v="20"/>
          </reference>
        </references>
      </pivotArea>
    </format>
    <format dxfId="595">
      <pivotArea dataOnly="0" labelOnly="1" fieldPosition="0">
        <references count="3">
          <reference field="0" count="1" selected="0">
            <x v="4"/>
          </reference>
          <reference field="2" count="1">
            <x v="162"/>
          </reference>
          <reference field="6" count="1" selected="0">
            <x v="20"/>
          </reference>
        </references>
      </pivotArea>
    </format>
    <format dxfId="596">
      <pivotArea collapsedLevelsAreSubtotals="1" fieldPosition="0">
        <references count="3">
          <reference field="0" count="1" selected="0">
            <x v="4"/>
          </reference>
          <reference field="2" count="2">
            <x v="165"/>
            <x v="167"/>
          </reference>
          <reference field="6" count="1" selected="0">
            <x v="20"/>
          </reference>
        </references>
      </pivotArea>
    </format>
    <format dxfId="597">
      <pivotArea dataOnly="0" labelOnly="1" fieldPosition="0">
        <references count="3">
          <reference field="0" count="1" selected="0">
            <x v="4"/>
          </reference>
          <reference field="2" count="2">
            <x v="165"/>
            <x v="167"/>
          </reference>
          <reference field="6" count="1" selected="0">
            <x v="20"/>
          </reference>
        </references>
      </pivotArea>
    </format>
    <format dxfId="598">
      <pivotArea collapsedLevelsAreSubtotals="1" fieldPosition="0">
        <references count="3">
          <reference field="0" count="1" selected="0">
            <x v="4"/>
          </reference>
          <reference field="2" count="2">
            <x v="172"/>
            <x v="173"/>
          </reference>
          <reference field="6" count="1" selected="0">
            <x v="20"/>
          </reference>
        </references>
      </pivotArea>
    </format>
    <format dxfId="599">
      <pivotArea collapsedLevelsAreSubtotals="1" fieldPosition="0">
        <references count="1">
          <reference field="0" count="1">
            <x v="5"/>
          </reference>
        </references>
      </pivotArea>
    </format>
    <format dxfId="600">
      <pivotArea dataOnly="0" labelOnly="1" fieldPosition="0">
        <references count="1">
          <reference field="0" count="1">
            <x v="5"/>
          </reference>
        </references>
      </pivotArea>
    </format>
    <format dxfId="601">
      <pivotArea dataOnly="0" labelOnly="1" fieldPosition="0">
        <references count="3">
          <reference field="0" count="1" selected="0">
            <x v="4"/>
          </reference>
          <reference field="2" count="2">
            <x v="172"/>
            <x v="173"/>
          </reference>
          <reference field="6" count="1" selected="0">
            <x v="20"/>
          </reference>
        </references>
      </pivotArea>
    </format>
    <format dxfId="602">
      <pivotArea collapsedLevelsAreSubtotals="1" fieldPosition="0">
        <references count="2">
          <reference field="0" count="1" selected="0">
            <x v="5"/>
          </reference>
          <reference field="6" count="1">
            <x v="63"/>
          </reference>
        </references>
      </pivotArea>
    </format>
    <format dxfId="603">
      <pivotArea dataOnly="0" labelOnly="1" fieldPosition="0">
        <references count="2">
          <reference field="0" count="1" selected="0">
            <x v="5"/>
          </reference>
          <reference field="6" count="1">
            <x v="63"/>
          </reference>
        </references>
      </pivotArea>
    </format>
    <format dxfId="604">
      <pivotArea collapsedLevelsAreSubtotals="1" fieldPosition="0">
        <references count="3">
          <reference field="0" count="1" selected="0">
            <x v="5"/>
          </reference>
          <reference field="2" count="2">
            <x v="247"/>
            <x v="249"/>
          </reference>
          <reference field="6" count="1" selected="0">
            <x v="63"/>
          </reference>
        </references>
      </pivotArea>
    </format>
    <format dxfId="605">
      <pivotArea collapsedLevelsAreSubtotals="1" fieldPosition="0">
        <references count="2">
          <reference field="0" count="1" selected="0">
            <x v="5"/>
          </reference>
          <reference field="6" count="1">
            <x v="64"/>
          </reference>
        </references>
      </pivotArea>
    </format>
    <format dxfId="606">
      <pivotArea dataOnly="0" labelOnly="1" fieldPosition="0">
        <references count="2">
          <reference field="0" count="1" selected="0">
            <x v="5"/>
          </reference>
          <reference field="6" count="1">
            <x v="64"/>
          </reference>
        </references>
      </pivotArea>
    </format>
    <format dxfId="607">
      <pivotArea dataOnly="0" labelOnly="1" fieldPosition="0">
        <references count="3">
          <reference field="0" count="1" selected="0">
            <x v="5"/>
          </reference>
          <reference field="2" count="2">
            <x v="247"/>
            <x v="249"/>
          </reference>
          <reference field="6" count="1" selected="0">
            <x v="63"/>
          </reference>
        </references>
      </pivotArea>
    </format>
    <format dxfId="608">
      <pivotArea collapsedLevelsAreSubtotals="1" fieldPosition="0">
        <references count="3">
          <reference field="0" count="1" selected="0">
            <x v="5"/>
          </reference>
          <reference field="2" count="3">
            <x v="250"/>
            <x v="251"/>
            <x v="252"/>
          </reference>
          <reference field="6" count="1" selected="0">
            <x v="64"/>
          </reference>
        </references>
      </pivotArea>
    </format>
    <format dxfId="609">
      <pivotArea collapsedLevelsAreSubtotals="1" fieldPosition="0">
        <references count="1">
          <reference field="0" count="1">
            <x v="6"/>
          </reference>
        </references>
      </pivotArea>
    </format>
    <format dxfId="610">
      <pivotArea collapsedLevelsAreSubtotals="1" fieldPosition="0">
        <references count="2">
          <reference field="0" count="1" selected="0">
            <x v="6"/>
          </reference>
          <reference field="6" count="1">
            <x v="1"/>
          </reference>
        </references>
      </pivotArea>
    </format>
    <format dxfId="611">
      <pivotArea collapsedLevelsAreSubtotals="1" fieldPosition="0">
        <references count="3">
          <reference field="0" count="1" selected="0">
            <x v="6"/>
          </reference>
          <reference field="2" count="5">
            <x v="31"/>
            <x v="32"/>
            <x v="33"/>
            <x v="36"/>
            <x v="37"/>
          </reference>
          <reference field="6" count="1" selected="0">
            <x v="1"/>
          </reference>
        </references>
      </pivotArea>
    </format>
    <format dxfId="612">
      <pivotArea dataOnly="0" labelOnly="1" fieldPosition="0">
        <references count="1">
          <reference field="0" count="1">
            <x v="6"/>
          </reference>
        </references>
      </pivotArea>
    </format>
    <format dxfId="613">
      <pivotArea dataOnly="0" labelOnly="1" fieldPosition="0">
        <references count="2">
          <reference field="0" count="1" selected="0">
            <x v="6"/>
          </reference>
          <reference field="6" count="1">
            <x v="1"/>
          </reference>
        </references>
      </pivotArea>
    </format>
    <format dxfId="614">
      <pivotArea dataOnly="0" labelOnly="1" fieldPosition="0">
        <references count="3">
          <reference field="0" count="1" selected="0">
            <x v="5"/>
          </reference>
          <reference field="2" count="8">
            <x v="31"/>
            <x v="32"/>
            <x v="33"/>
            <x v="36"/>
            <x v="37"/>
            <x v="250"/>
            <x v="251"/>
            <x v="252"/>
          </reference>
          <reference field="6" count="1" selected="0">
            <x v="64"/>
          </reference>
        </references>
      </pivotArea>
    </format>
    <format dxfId="615">
      <pivotArea collapsedLevelsAreSubtotals="1" fieldPosition="0">
        <references count="3">
          <reference field="0" count="1" selected="0">
            <x v="6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616">
      <pivotArea dataOnly="0" labelOnly="1" fieldPosition="0">
        <references count="3">
          <reference field="0" count="1" selected="0">
            <x v="6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617">
      <pivotArea collapsedLevelsAreSubtotals="1" fieldPosition="0">
        <references count="3">
          <reference field="0" count="1" selected="0">
            <x v="6"/>
          </reference>
          <reference field="2" count="3">
            <x v="48"/>
            <x v="49"/>
            <x v="51"/>
          </reference>
          <reference field="6" count="1" selected="0">
            <x v="1"/>
          </reference>
        </references>
      </pivotArea>
    </format>
    <format dxfId="618">
      <pivotArea collapsedLevelsAreSubtotals="1" fieldPosition="0">
        <references count="2">
          <reference field="0" count="1" selected="0">
            <x v="6"/>
          </reference>
          <reference field="6" count="1">
            <x v="2"/>
          </reference>
        </references>
      </pivotArea>
    </format>
    <format dxfId="619">
      <pivotArea collapsedLevelsAreSubtotals="1" fieldPosition="0">
        <references count="3">
          <reference field="0" count="1" selected="0">
            <x v="6"/>
          </reference>
          <reference field="2" count="1">
            <x v="34"/>
          </reference>
          <reference field="6" count="1" selected="0">
            <x v="2"/>
          </reference>
        </references>
      </pivotArea>
    </format>
    <format dxfId="620">
      <pivotArea dataOnly="0" labelOnly="1" fieldPosition="0">
        <references count="2">
          <reference field="0" count="1" selected="0">
            <x v="6"/>
          </reference>
          <reference field="6" count="1">
            <x v="2"/>
          </reference>
        </references>
      </pivotArea>
    </format>
    <format dxfId="621">
      <pivotArea dataOnly="0" labelOnly="1" fieldPosition="0">
        <references count="3">
          <reference field="0" count="1" selected="0">
            <x v="6"/>
          </reference>
          <reference field="2" count="4">
            <x v="34"/>
            <x v="48"/>
            <x v="49"/>
            <x v="51"/>
          </reference>
          <reference field="6" count="1" selected="0">
            <x v="1"/>
          </reference>
        </references>
      </pivotArea>
    </format>
    <format dxfId="622">
      <pivotArea collapsedLevelsAreSubtotals="1" fieldPosition="0">
        <references count="3">
          <reference field="0" count="1" selected="0">
            <x v="6"/>
          </reference>
          <reference field="2" count="2">
            <x v="41"/>
            <x v="43"/>
          </reference>
          <reference field="6" count="1" selected="0">
            <x v="2"/>
          </reference>
        </references>
      </pivotArea>
    </format>
    <format dxfId="623">
      <pivotArea dataOnly="0" labelOnly="1" fieldPosition="0">
        <references count="3">
          <reference field="0" count="1" selected="0">
            <x v="6"/>
          </reference>
          <reference field="2" count="2">
            <x v="41"/>
            <x v="43"/>
          </reference>
          <reference field="6" count="1" selected="0">
            <x v="2"/>
          </reference>
        </references>
      </pivotArea>
    </format>
    <format dxfId="624">
      <pivotArea collapsedLevelsAreSubtotals="1" fieldPosition="0">
        <references count="3">
          <reference field="0" count="1" selected="0">
            <x v="6"/>
          </reference>
          <reference field="2" count="2">
            <x v="45"/>
            <x v="50"/>
          </reference>
          <reference field="6" count="1" selected="0">
            <x v="2"/>
          </reference>
        </references>
      </pivotArea>
    </format>
    <format dxfId="625">
      <pivotArea dataOnly="0" labelOnly="1" fieldPosition="0">
        <references count="3">
          <reference field="0" count="1" selected="0">
            <x v="6"/>
          </reference>
          <reference field="2" count="2">
            <x v="45"/>
            <x v="50"/>
          </reference>
          <reference field="6" count="1" selected="0">
            <x v="2"/>
          </reference>
        </references>
      </pivotArea>
    </format>
    <format dxfId="626">
      <pivotArea collapsedLevelsAreSubtotals="1" fieldPosition="0">
        <references count="1">
          <reference field="0" count="1">
            <x v="7"/>
          </reference>
        </references>
      </pivotArea>
    </format>
    <format dxfId="627">
      <pivotArea collapsedLevelsAreSubtotals="1" fieldPosition="0">
        <references count="2">
          <reference field="0" count="1" selected="0">
            <x v="7"/>
          </reference>
          <reference field="6" count="1">
            <x v="9"/>
          </reference>
        </references>
      </pivotArea>
    </format>
    <format dxfId="628">
      <pivotArea collapsedLevelsAreSubtotals="1" fieldPosition="0">
        <references count="3">
          <reference field="0" count="1" selected="0">
            <x v="7"/>
          </reference>
          <reference field="2" count="1">
            <x v="91"/>
          </reference>
          <reference field="6" count="1" selected="0">
            <x v="9"/>
          </reference>
        </references>
      </pivotArea>
    </format>
    <format dxfId="629">
      <pivotArea dataOnly="0" labelOnly="1" fieldPosition="0">
        <references count="1">
          <reference field="0" count="1">
            <x v="7"/>
          </reference>
        </references>
      </pivotArea>
    </format>
    <format dxfId="630">
      <pivotArea dataOnly="0" labelOnly="1" fieldPosition="0">
        <references count="2">
          <reference field="0" count="1" selected="0">
            <x v="7"/>
          </reference>
          <reference field="6" count="1">
            <x v="9"/>
          </reference>
        </references>
      </pivotArea>
    </format>
    <format dxfId="631">
      <pivotArea dataOnly="0" labelOnly="1" fieldPosition="0">
        <references count="3">
          <reference field="0" count="1" selected="0">
            <x v="7"/>
          </reference>
          <reference field="2" count="1">
            <x v="91"/>
          </reference>
          <reference field="6" count="1" selected="0">
            <x v="9"/>
          </reference>
        </references>
      </pivotArea>
    </format>
    <format dxfId="632">
      <pivotArea collapsedLevelsAreSubtotals="1" fieldPosition="0">
        <references count="3">
          <reference field="0" count="1" selected="0">
            <x v="7"/>
          </reference>
          <reference field="2" count="1">
            <x v="97"/>
          </reference>
          <reference field="6" count="1" selected="0">
            <x v="9"/>
          </reference>
        </references>
      </pivotArea>
    </format>
    <format dxfId="633">
      <pivotArea collapsedLevelsAreSubtotals="1" fieldPosition="0">
        <references count="2">
          <reference field="0" count="1" selected="0">
            <x v="7"/>
          </reference>
          <reference field="6" count="1">
            <x v="10"/>
          </reference>
        </references>
      </pivotArea>
    </format>
    <format dxfId="634">
      <pivotArea dataOnly="0" labelOnly="1" fieldPosition="0">
        <references count="2">
          <reference field="0" count="1" selected="0">
            <x v="7"/>
          </reference>
          <reference field="6" count="1">
            <x v="10"/>
          </reference>
        </references>
      </pivotArea>
    </format>
    <format dxfId="635">
      <pivotArea dataOnly="0" labelOnly="1" fieldPosition="0">
        <references count="3">
          <reference field="0" count="1" selected="0">
            <x v="7"/>
          </reference>
          <reference field="2" count="1">
            <x v="97"/>
          </reference>
          <reference field="6" count="1" selected="0">
            <x v="9"/>
          </reference>
        </references>
      </pivotArea>
    </format>
    <format dxfId="636">
      <pivotArea collapsedLevelsAreSubtotals="1" fieldPosition="0">
        <references count="3">
          <reference field="0" count="1" selected="0">
            <x v="7"/>
          </reference>
          <reference field="2" count="6">
            <x v="92"/>
            <x v="93"/>
            <x v="94"/>
            <x v="96"/>
            <x v="98"/>
            <x v="99"/>
          </reference>
          <reference field="6" count="1" selected="0">
            <x v="10"/>
          </reference>
        </references>
      </pivotArea>
    </format>
    <format dxfId="637">
      <pivotArea dataOnly="0" labelOnly="1" fieldPosition="0">
        <references count="3">
          <reference field="0" count="1" selected="0">
            <x v="7"/>
          </reference>
          <reference field="2" count="6">
            <x v="92"/>
            <x v="93"/>
            <x v="94"/>
            <x v="96"/>
            <x v="98"/>
            <x v="99"/>
          </reference>
          <reference field="6" count="1" selected="0">
            <x v="10"/>
          </reference>
        </references>
      </pivotArea>
    </format>
    <format dxfId="638">
      <pivotArea collapsedLevelsAreSubtotals="1" fieldPosition="0">
        <references count="3">
          <reference field="0" count="1" selected="0">
            <x v="7"/>
          </reference>
          <reference field="2" count="1">
            <x v="101"/>
          </reference>
          <reference field="6" count="1" selected="0">
            <x v="10"/>
          </reference>
        </references>
      </pivotArea>
    </format>
    <format dxfId="639">
      <pivotArea collapsedLevelsAreSubtotals="1" fieldPosition="0">
        <references count="1">
          <reference field="0" count="1">
            <x v="8"/>
          </reference>
        </references>
      </pivotArea>
    </format>
    <format dxfId="640">
      <pivotArea collapsedLevelsAreSubtotals="1" fieldPosition="0">
        <references count="2">
          <reference field="0" count="1" selected="0">
            <x v="8"/>
          </reference>
          <reference field="6" count="1">
            <x v="53"/>
          </reference>
        </references>
      </pivotArea>
    </format>
    <format dxfId="641">
      <pivotArea collapsedLevelsAreSubtotals="1" fieldPosition="0">
        <references count="3">
          <reference field="0" count="1" selected="0">
            <x v="8"/>
          </reference>
          <reference field="2" count="1">
            <x v="189"/>
          </reference>
          <reference field="6" count="1" selected="0">
            <x v="53"/>
          </reference>
        </references>
      </pivotArea>
    </format>
    <format dxfId="642">
      <pivotArea dataOnly="0" labelOnly="1" fieldPosition="0">
        <references count="1">
          <reference field="0" count="1">
            <x v="8"/>
          </reference>
        </references>
      </pivotArea>
    </format>
    <format dxfId="643">
      <pivotArea dataOnly="0" labelOnly="1" fieldPosition="0">
        <references count="2">
          <reference field="0" count="1" selected="0">
            <x v="8"/>
          </reference>
          <reference field="6" count="1">
            <x v="53"/>
          </reference>
        </references>
      </pivotArea>
    </format>
    <format dxfId="644">
      <pivotArea dataOnly="0" labelOnly="1" fieldPosition="0">
        <references count="3">
          <reference field="0" count="1" selected="0">
            <x v="7"/>
          </reference>
          <reference field="2" count="2">
            <x v="101"/>
            <x v="189"/>
          </reference>
          <reference field="6" count="1" selected="0">
            <x v="10"/>
          </reference>
        </references>
      </pivotArea>
    </format>
    <format dxfId="645">
      <pivotArea collapsedLevelsAreSubtotals="1" fieldPosition="0">
        <references count="3">
          <reference field="0" count="1" selected="0">
            <x v="8"/>
          </reference>
          <reference field="2" count="3">
            <x v="191"/>
            <x v="192"/>
            <x v="193"/>
          </reference>
          <reference field="6" count="1" selected="0">
            <x v="53"/>
          </reference>
        </references>
      </pivotArea>
    </format>
    <format dxfId="646">
      <pivotArea dataOnly="0" labelOnly="1" fieldPosition="0">
        <references count="3">
          <reference field="0" count="1" selected="0">
            <x v="8"/>
          </reference>
          <reference field="2" count="3">
            <x v="191"/>
            <x v="192"/>
            <x v="193"/>
          </reference>
          <reference field="6" count="1" selected="0">
            <x v="53"/>
          </reference>
        </references>
      </pivotArea>
    </format>
    <format dxfId="647">
      <pivotArea collapsedLevelsAreSubtotals="1" fieldPosition="0">
        <references count="3">
          <reference field="0" count="1" selected="0">
            <x v="8"/>
          </reference>
          <reference field="2" count="2">
            <x v="195"/>
            <x v="196"/>
          </reference>
          <reference field="6" count="1" selected="0">
            <x v="53"/>
          </reference>
        </references>
      </pivotArea>
    </format>
    <format dxfId="648">
      <pivotArea dataOnly="0" labelOnly="1" fieldPosition="0">
        <references count="3">
          <reference field="0" count="1" selected="0">
            <x v="8"/>
          </reference>
          <reference field="2" count="2">
            <x v="195"/>
            <x v="196"/>
          </reference>
          <reference field="6" count="1" selected="0">
            <x v="53"/>
          </reference>
        </references>
      </pivotArea>
    </format>
    <format dxfId="649">
      <pivotArea collapsedLevelsAreSubtotals="1" fieldPosition="0">
        <references count="1">
          <reference field="0" count="1">
            <x v="9"/>
          </reference>
        </references>
      </pivotArea>
    </format>
    <format dxfId="650">
      <pivotArea collapsedLevelsAreSubtotals="1" fieldPosition="0">
        <references count="2">
          <reference field="0" count="1" selected="0">
            <x v="9"/>
          </reference>
          <reference field="6" count="1">
            <x v="69"/>
          </reference>
        </references>
      </pivotArea>
    </format>
    <format dxfId="651">
      <pivotArea collapsedLevelsAreSubtotals="1" fieldPosition="0">
        <references count="3">
          <reference field="0" count="1" selected="0">
            <x v="9"/>
          </reference>
          <reference field="2" count="5">
            <x v="275"/>
            <x v="277"/>
            <x v="278"/>
            <x v="279"/>
            <x v="280"/>
          </reference>
          <reference field="6" count="1" selected="0">
            <x v="69"/>
          </reference>
        </references>
      </pivotArea>
    </format>
    <format dxfId="652">
      <pivotArea dataOnly="0" labelOnly="1" fieldPosition="0">
        <references count="1">
          <reference field="0" count="1">
            <x v="9"/>
          </reference>
        </references>
      </pivotArea>
    </format>
    <format dxfId="653">
      <pivotArea dataOnly="0" labelOnly="1" fieldPosition="0">
        <references count="2">
          <reference field="0" count="1" selected="0">
            <x v="9"/>
          </reference>
          <reference field="6" count="1">
            <x v="69"/>
          </reference>
        </references>
      </pivotArea>
    </format>
    <format dxfId="654">
      <pivotArea dataOnly="0" labelOnly="1" fieldPosition="0">
        <references count="3">
          <reference field="0" count="1" selected="0">
            <x v="9"/>
          </reference>
          <reference field="2" count="5">
            <x v="275"/>
            <x v="277"/>
            <x v="278"/>
            <x v="279"/>
            <x v="280"/>
          </reference>
          <reference field="6" count="1" selected="0">
            <x v="69"/>
          </reference>
        </references>
      </pivotArea>
    </format>
    <format dxfId="655">
      <pivotArea collapsedLevelsAreSubtotals="1" fieldPosition="0">
        <references count="3">
          <reference field="0" count="1" selected="0">
            <x v="9"/>
          </reference>
          <reference field="2" count="1">
            <x v="282"/>
          </reference>
          <reference field="6" count="1" selected="0">
            <x v="69"/>
          </reference>
        </references>
      </pivotArea>
    </format>
    <format dxfId="656">
      <pivotArea dataOnly="0" labelOnly="1" fieldPosition="0">
        <references count="3">
          <reference field="0" count="1" selected="0">
            <x v="9"/>
          </reference>
          <reference field="2" count="1">
            <x v="282"/>
          </reference>
          <reference field="6" count="1" selected="0">
            <x v="69"/>
          </reference>
        </references>
      </pivotArea>
    </format>
    <format dxfId="657">
      <pivotArea collapsedLevelsAreSubtotals="1" fieldPosition="0">
        <references count="1">
          <reference field="0" count="1">
            <x v="10"/>
          </reference>
        </references>
      </pivotArea>
    </format>
    <format dxfId="658">
      <pivotArea collapsedLevelsAreSubtotals="1" fieldPosition="0">
        <references count="2">
          <reference field="0" count="1" selected="0">
            <x v="10"/>
          </reference>
          <reference field="6" count="1">
            <x v="3"/>
          </reference>
        </references>
      </pivotArea>
    </format>
    <format dxfId="659">
      <pivotArea collapsedLevelsAreSubtotals="1" fieldPosition="0">
        <references count="3">
          <reference field="0" count="1" selected="0">
            <x v="10"/>
          </reference>
          <reference field="2" count="1">
            <x v="55"/>
          </reference>
          <reference field="6" count="1" selected="0">
            <x v="3"/>
          </reference>
        </references>
      </pivotArea>
    </format>
    <format dxfId="660">
      <pivotArea dataOnly="0" labelOnly="1" fieldPosition="0">
        <references count="1">
          <reference field="0" count="1">
            <x v="10"/>
          </reference>
        </references>
      </pivotArea>
    </format>
    <format dxfId="661">
      <pivotArea dataOnly="0" labelOnly="1" fieldPosition="0">
        <references count="2">
          <reference field="0" count="1" selected="0">
            <x v="10"/>
          </reference>
          <reference field="6" count="1">
            <x v="3"/>
          </reference>
        </references>
      </pivotArea>
    </format>
    <format dxfId="662">
      <pivotArea dataOnly="0" labelOnly="1" fieldPosition="0">
        <references count="3">
          <reference field="0" count="1" selected="0">
            <x v="10"/>
          </reference>
          <reference field="2" count="1">
            <x v="55"/>
          </reference>
          <reference field="6" count="1" selected="0">
            <x v="3"/>
          </reference>
        </references>
      </pivotArea>
    </format>
    <format dxfId="663">
      <pivotArea collapsedLevelsAreSubtotals="1" fieldPosition="0">
        <references count="2">
          <reference field="0" count="1" selected="0">
            <x v="10"/>
          </reference>
          <reference field="6" count="1">
            <x v="4"/>
          </reference>
        </references>
      </pivotArea>
    </format>
    <format dxfId="664">
      <pivotArea collapsedLevelsAreSubtotals="1" fieldPosition="0">
        <references count="3">
          <reference field="0" count="1" selected="0">
            <x v="10"/>
          </reference>
          <reference field="2" count="1">
            <x v="58"/>
          </reference>
          <reference field="6" count="1" selected="0">
            <x v="4"/>
          </reference>
        </references>
      </pivotArea>
    </format>
    <format dxfId="665">
      <pivotArea dataOnly="0" labelOnly="1" fieldPosition="0">
        <references count="2">
          <reference field="0" count="1" selected="0">
            <x v="10"/>
          </reference>
          <reference field="6" count="1">
            <x v="4"/>
          </reference>
        </references>
      </pivotArea>
    </format>
    <format dxfId="666">
      <pivotArea dataOnly="0" labelOnly="1" fieldPosition="0">
        <references count="3">
          <reference field="0" count="1" selected="0">
            <x v="10"/>
          </reference>
          <reference field="2" count="1">
            <x v="58"/>
          </reference>
          <reference field="6" count="1" selected="0">
            <x v="4"/>
          </reference>
        </references>
      </pivotArea>
    </format>
    <format dxfId="667">
      <pivotArea collapsedLevelsAreSubtotals="1" fieldPosition="0">
        <references count="3">
          <reference field="0" count="1" selected="0">
            <x v="10"/>
          </reference>
          <reference field="2" count="2">
            <x v="62"/>
            <x v="64"/>
          </reference>
          <reference field="6" count="1" selected="0">
            <x v="4"/>
          </reference>
        </references>
      </pivotArea>
    </format>
    <format dxfId="668">
      <pivotArea dataOnly="0" labelOnly="1" fieldPosition="0">
        <references count="3">
          <reference field="0" count="1" selected="0">
            <x v="10"/>
          </reference>
          <reference field="2" count="2">
            <x v="62"/>
            <x v="64"/>
          </reference>
          <reference field="6" count="1" selected="0">
            <x v="4"/>
          </reference>
        </references>
      </pivotArea>
    </format>
    <format dxfId="669">
      <pivotArea collapsedLevelsAreSubtotals="1" fieldPosition="0">
        <references count="3">
          <reference field="0" count="1" selected="0">
            <x v="10"/>
          </reference>
          <reference field="2" count="2">
            <x v="66"/>
            <x v="68"/>
          </reference>
          <reference field="6" count="1" selected="0">
            <x v="4"/>
          </reference>
        </references>
      </pivotArea>
    </format>
    <format dxfId="670">
      <pivotArea collapsedLevelsAreSubtotals="1" fieldPosition="0">
        <references count="1">
          <reference field="0" count="1">
            <x v="11"/>
          </reference>
        </references>
      </pivotArea>
    </format>
    <format dxfId="671">
      <pivotArea collapsedLevelsAreSubtotals="1" fieldPosition="0">
        <references count="2">
          <reference field="0" count="1" selected="0">
            <x v="11"/>
          </reference>
          <reference field="6" count="1">
            <x v="5"/>
          </reference>
        </references>
      </pivotArea>
    </format>
    <format dxfId="672">
      <pivotArea dataOnly="0" labelOnly="1" fieldPosition="0">
        <references count="1">
          <reference field="0" count="1">
            <x v="11"/>
          </reference>
        </references>
      </pivotArea>
    </format>
    <format dxfId="673">
      <pivotArea dataOnly="0" labelOnly="1" fieldPosition="0">
        <references count="2">
          <reference field="0" count="1" selected="0">
            <x v="11"/>
          </reference>
          <reference field="6" count="1">
            <x v="5"/>
          </reference>
        </references>
      </pivotArea>
    </format>
    <format dxfId="674">
      <pivotArea dataOnly="0" labelOnly="1" fieldPosition="0">
        <references count="3">
          <reference field="0" count="1" selected="0">
            <x v="10"/>
          </reference>
          <reference field="2" count="2">
            <x v="66"/>
            <x v="68"/>
          </reference>
          <reference field="6" count="1" selected="0">
            <x v="4"/>
          </reference>
        </references>
      </pivotArea>
    </format>
    <format dxfId="675">
      <pivotArea collapsedLevelsAreSubtotals="1" fieldPosition="0">
        <references count="3">
          <reference field="0" count="1" selected="0">
            <x v="11"/>
          </reference>
          <reference field="2" count="1">
            <x v="74"/>
          </reference>
          <reference field="6" count="1" selected="0">
            <x v="5"/>
          </reference>
        </references>
      </pivotArea>
    </format>
    <format dxfId="676">
      <pivotArea collapsedLevelsAreSubtotals="1" fieldPosition="0">
        <references count="2">
          <reference field="0" count="1" selected="0">
            <x v="11"/>
          </reference>
          <reference field="6" count="1">
            <x v="6"/>
          </reference>
        </references>
      </pivotArea>
    </format>
    <format dxfId="677">
      <pivotArea dataOnly="0" labelOnly="1" fieldPosition="0">
        <references count="2">
          <reference field="0" count="1" selected="0">
            <x v="11"/>
          </reference>
          <reference field="6" count="1">
            <x v="6"/>
          </reference>
        </references>
      </pivotArea>
    </format>
    <format dxfId="678">
      <pivotArea dataOnly="0" labelOnly="1" fieldPosition="0">
        <references count="3">
          <reference field="0" count="1" selected="0">
            <x v="11"/>
          </reference>
          <reference field="2" count="1">
            <x v="74"/>
          </reference>
          <reference field="6" count="1" selected="0">
            <x v="5"/>
          </reference>
        </references>
      </pivotArea>
    </format>
    <format dxfId="679">
      <pivotArea collapsedLevelsAreSubtotals="1" fieldPosition="0">
        <references count="3">
          <reference field="0" count="1" selected="0">
            <x v="11"/>
          </reference>
          <reference field="2" count="2">
            <x v="71"/>
            <x v="72"/>
          </reference>
          <reference field="6" count="1" selected="0">
            <x v="6"/>
          </reference>
        </references>
      </pivotArea>
    </format>
    <format dxfId="680">
      <pivotArea dataOnly="0" labelOnly="1" fieldPosition="0">
        <references count="3">
          <reference field="0" count="1" selected="0">
            <x v="11"/>
          </reference>
          <reference field="2" count="2">
            <x v="71"/>
            <x v="72"/>
          </reference>
          <reference field="6" count="1" selected="0">
            <x v="6"/>
          </reference>
        </references>
      </pivotArea>
    </format>
    <format dxfId="681">
      <pivotArea collapsedLevelsAreSubtotals="1" fieldPosition="0">
        <references count="3">
          <reference field="0" count="1" selected="0">
            <x v="11"/>
          </reference>
          <reference field="2" count="2">
            <x v="77"/>
            <x v="78"/>
          </reference>
          <reference field="6" count="1" selected="0">
            <x v="6"/>
          </reference>
        </references>
      </pivotArea>
    </format>
    <format dxfId="682">
      <pivotArea dataOnly="0" labelOnly="1" fieldPosition="0">
        <references count="3">
          <reference field="0" count="1" selected="0">
            <x v="11"/>
          </reference>
          <reference field="2" count="2">
            <x v="77"/>
            <x v="78"/>
          </reference>
          <reference field="6" count="1" selected="0">
            <x v="6"/>
          </reference>
        </references>
      </pivotArea>
    </format>
    <format dxfId="683">
      <pivotArea collapsedLevelsAreSubtotals="1" fieldPosition="0">
        <references count="2">
          <reference field="0" count="1" selected="0">
            <x v="11"/>
          </reference>
          <reference field="6" count="1">
            <x v="7"/>
          </reference>
        </references>
      </pivotArea>
    </format>
    <format dxfId="684">
      <pivotArea collapsedLevelsAreSubtotals="1" fieldPosition="0">
        <references count="3">
          <reference field="0" count="1" selected="0">
            <x v="11"/>
          </reference>
          <reference field="2" count="3">
            <x v="69"/>
            <x v="75"/>
            <x v="76"/>
          </reference>
          <reference field="6" count="1" selected="0">
            <x v="7"/>
          </reference>
        </references>
      </pivotArea>
    </format>
    <format dxfId="685">
      <pivotArea dataOnly="0" labelOnly="1" fieldPosition="0">
        <references count="2">
          <reference field="0" count="1" selected="0">
            <x v="11"/>
          </reference>
          <reference field="6" count="1">
            <x v="7"/>
          </reference>
        </references>
      </pivotArea>
    </format>
    <format dxfId="686">
      <pivotArea dataOnly="0" labelOnly="1" fieldPosition="0">
        <references count="3">
          <reference field="0" count="1" selected="0">
            <x v="11"/>
          </reference>
          <reference field="2" count="3">
            <x v="69"/>
            <x v="75"/>
            <x v="76"/>
          </reference>
          <reference field="6" count="1" selected="0">
            <x v="7"/>
          </reference>
        </references>
      </pivotArea>
    </format>
    <format dxfId="687">
      <pivotArea collapsedLevelsAreSubtotals="1" fieldPosition="0">
        <references count="1">
          <reference field="0" count="1">
            <x v="12"/>
          </reference>
        </references>
      </pivotArea>
    </format>
    <format dxfId="688">
      <pivotArea dataOnly="0" labelOnly="1" fieldPosition="0">
        <references count="1">
          <reference field="0" count="1">
            <x v="12"/>
          </reference>
        </references>
      </pivotArea>
    </format>
    <format dxfId="689">
      <pivotArea collapsedLevelsAreSubtotals="1" fieldPosition="0">
        <references count="2">
          <reference field="0" count="1" selected="0">
            <x v="12"/>
          </reference>
          <reference field="6" count="1">
            <x v="52"/>
          </reference>
        </references>
      </pivotArea>
    </format>
    <format dxfId="690">
      <pivotArea collapsedLevelsAreSubtotals="1" fieldPosition="0">
        <references count="3">
          <reference field="0" count="1" selected="0">
            <x v="12"/>
          </reference>
          <reference field="2" count="4">
            <x v="182"/>
            <x v="184"/>
            <x v="185"/>
            <x v="186"/>
          </reference>
          <reference field="6" count="1" selected="0">
            <x v="52"/>
          </reference>
        </references>
      </pivotArea>
    </format>
    <format dxfId="691">
      <pivotArea dataOnly="0" labelOnly="1" fieldPosition="0">
        <references count="2">
          <reference field="0" count="1" selected="0">
            <x v="12"/>
          </reference>
          <reference field="6" count="1">
            <x v="52"/>
          </reference>
        </references>
      </pivotArea>
    </format>
    <format dxfId="692">
      <pivotArea dataOnly="0" labelOnly="1" fieldPosition="0">
        <references count="3">
          <reference field="0" count="1" selected="0">
            <x v="12"/>
          </reference>
          <reference field="2" count="4">
            <x v="182"/>
            <x v="184"/>
            <x v="185"/>
            <x v="186"/>
          </reference>
          <reference field="6" count="1" selected="0">
            <x v="52"/>
          </reference>
        </references>
      </pivotArea>
    </format>
    <format dxfId="693">
      <pivotArea collapsedLevelsAreSubtotals="1" fieldPosition="0">
        <references count="1">
          <reference field="0" count="1">
            <x v="13"/>
          </reference>
        </references>
      </pivotArea>
    </format>
    <format dxfId="694">
      <pivotArea collapsedLevelsAreSubtotals="1" fieldPosition="0">
        <references count="2">
          <reference field="0" count="1" selected="0">
            <x v="13"/>
          </reference>
          <reference field="6" count="1">
            <x v="65"/>
          </reference>
        </references>
      </pivotArea>
    </format>
    <format dxfId="695">
      <pivotArea dataOnly="0" labelOnly="1" fieldPosition="0">
        <references count="1">
          <reference field="0" count="1">
            <x v="13"/>
          </reference>
        </references>
      </pivotArea>
    </format>
    <format dxfId="696">
      <pivotArea dataOnly="0" labelOnly="1" fieldPosition="0">
        <references count="2">
          <reference field="0" count="1" selected="0">
            <x v="13"/>
          </reference>
          <reference field="6" count="1">
            <x v="65"/>
          </reference>
        </references>
      </pivotArea>
    </format>
    <format dxfId="697">
      <pivotArea collapsedLevelsAreSubtotals="1" fieldPosition="0">
        <references count="3">
          <reference field="0" count="1" selected="0">
            <x v="13"/>
          </reference>
          <reference field="2" count="1">
            <x v="260"/>
          </reference>
          <reference field="6" count="1" selected="0">
            <x v="65"/>
          </reference>
        </references>
      </pivotArea>
    </format>
    <format dxfId="698">
      <pivotArea collapsedLevelsAreSubtotals="1" fieldPosition="0">
        <references count="2">
          <reference field="0" count="1" selected="0">
            <x v="13"/>
          </reference>
          <reference field="6" count="1">
            <x v="66"/>
          </reference>
        </references>
      </pivotArea>
    </format>
    <format dxfId="699">
      <pivotArea dataOnly="0" labelOnly="1" fieldPosition="0">
        <references count="2">
          <reference field="0" count="1" selected="0">
            <x v="13"/>
          </reference>
          <reference field="6" count="1">
            <x v="66"/>
          </reference>
        </references>
      </pivotArea>
    </format>
    <format dxfId="700">
      <pivotArea dataOnly="0" labelOnly="1" fieldPosition="0">
        <references count="3">
          <reference field="0" count="1" selected="0">
            <x v="13"/>
          </reference>
          <reference field="2" count="1">
            <x v="260"/>
          </reference>
          <reference field="6" count="1" selected="0">
            <x v="65"/>
          </reference>
        </references>
      </pivotArea>
    </format>
    <format dxfId="701">
      <pivotArea collapsedLevelsAreSubtotals="1" fieldPosition="0">
        <references count="3">
          <reference field="0" count="1" selected="0">
            <x v="13"/>
          </reference>
          <reference field="2" count="6">
            <x v="254"/>
            <x v="255"/>
            <x v="256"/>
            <x v="257"/>
            <x v="259"/>
            <x v="261"/>
          </reference>
          <reference field="6" count="1" selected="0">
            <x v="66"/>
          </reference>
        </references>
      </pivotArea>
    </format>
    <format dxfId="702">
      <pivotArea dataOnly="0" labelOnly="1" fieldPosition="0">
        <references count="3">
          <reference field="0" count="1" selected="0">
            <x v="13"/>
          </reference>
          <reference field="2" count="6">
            <x v="254"/>
            <x v="255"/>
            <x v="256"/>
            <x v="257"/>
            <x v="259"/>
            <x v="261"/>
          </reference>
          <reference field="6" count="1" selected="0">
            <x v="66"/>
          </reference>
        </references>
      </pivotArea>
    </format>
    <format dxfId="703">
      <pivotArea collapsedLevelsAreSubtotals="1" fieldPosition="0">
        <references count="1">
          <reference field="0" count="1">
            <x v="14"/>
          </reference>
        </references>
      </pivotArea>
    </format>
    <format dxfId="704">
      <pivotArea collapsedLevelsAreSubtotals="1" fieldPosition="0">
        <references count="2">
          <reference field="0" count="1" selected="0">
            <x v="14"/>
          </reference>
          <reference field="6" count="1">
            <x v="54"/>
          </reference>
        </references>
      </pivotArea>
    </format>
    <format dxfId="705">
      <pivotArea collapsedLevelsAreSubtotals="1" fieldPosition="0">
        <references count="3">
          <reference field="0" count="1" selected="0">
            <x v="14"/>
          </reference>
          <reference field="2" count="4">
            <x v="198"/>
            <x v="201"/>
            <x v="202"/>
            <x v="208"/>
          </reference>
          <reference field="6" count="1" selected="0">
            <x v="54"/>
          </reference>
        </references>
      </pivotArea>
    </format>
    <format dxfId="706">
      <pivotArea dataOnly="0" labelOnly="1" fieldPosition="0">
        <references count="1">
          <reference field="0" count="1">
            <x v="14"/>
          </reference>
        </references>
      </pivotArea>
    </format>
    <format dxfId="707">
      <pivotArea dataOnly="0" labelOnly="1" fieldPosition="0">
        <references count="2">
          <reference field="0" count="1" selected="0">
            <x v="14"/>
          </reference>
          <reference field="6" count="1">
            <x v="54"/>
          </reference>
        </references>
      </pivotArea>
    </format>
    <format dxfId="708">
      <pivotArea dataOnly="0" labelOnly="1" fieldPosition="0">
        <references count="3">
          <reference field="0" count="1" selected="0">
            <x v="14"/>
          </reference>
          <reference field="2" count="4">
            <x v="198"/>
            <x v="201"/>
            <x v="202"/>
            <x v="208"/>
          </reference>
          <reference field="6" count="1" selected="0">
            <x v="54"/>
          </reference>
        </references>
      </pivotArea>
    </format>
    <format dxfId="709">
      <pivotArea collapsedLevelsAreSubtotals="1" fieldPosition="0">
        <references count="2">
          <reference field="0" count="1" selected="0">
            <x v="14"/>
          </reference>
          <reference field="6" count="1">
            <x v="55"/>
          </reference>
        </references>
      </pivotArea>
    </format>
    <format dxfId="710">
      <pivotArea dataOnly="0" labelOnly="1" fieldPosition="0">
        <references count="2">
          <reference field="0" count="1" selected="0">
            <x v="14"/>
          </reference>
          <reference field="6" count="1">
            <x v="55"/>
          </reference>
        </references>
      </pivotArea>
    </format>
    <format dxfId="711">
      <pivotArea collapsedLevelsAreSubtotals="1" fieldPosition="0">
        <references count="3">
          <reference field="0" count="1" selected="0">
            <x v="14"/>
          </reference>
          <reference field="2" count="1">
            <x v="211"/>
          </reference>
          <reference field="6" count="1" selected="0">
            <x v="55"/>
          </reference>
        </references>
      </pivotArea>
    </format>
    <format dxfId="712">
      <pivotArea collapsedLevelsAreSubtotals="1" fieldPosition="0">
        <references count="2">
          <reference field="0" count="1" selected="0">
            <x v="14"/>
          </reference>
          <reference field="6" count="1">
            <x v="56"/>
          </reference>
        </references>
      </pivotArea>
    </format>
    <format dxfId="713">
      <pivotArea collapsedLevelsAreSubtotals="1" fieldPosition="0">
        <references count="3">
          <reference field="0" count="1" selected="0">
            <x v="14"/>
          </reference>
          <reference field="2" count="3">
            <x v="200"/>
            <x v="203"/>
            <x v="204"/>
          </reference>
          <reference field="6" count="1" selected="0">
            <x v="56"/>
          </reference>
        </references>
      </pivotArea>
    </format>
    <format dxfId="714">
      <pivotArea dataOnly="0" labelOnly="1" fieldPosition="0">
        <references count="2">
          <reference field="0" count="1" selected="0">
            <x v="14"/>
          </reference>
          <reference field="6" count="1">
            <x v="56"/>
          </reference>
        </references>
      </pivotArea>
    </format>
    <format dxfId="715">
      <pivotArea dataOnly="0" labelOnly="1" fieldPosition="0">
        <references count="3">
          <reference field="0" count="1" selected="0">
            <x v="14"/>
          </reference>
          <reference field="2" count="4">
            <x v="200"/>
            <x v="203"/>
            <x v="204"/>
            <x v="211"/>
          </reference>
          <reference field="6" count="1" selected="0">
            <x v="55"/>
          </reference>
        </references>
      </pivotArea>
    </format>
    <format dxfId="716">
      <pivotArea collapsedLevelsAreSubtotals="1" fieldPosition="0">
        <references count="3">
          <reference field="0" count="1" selected="0">
            <x v="14"/>
          </reference>
          <reference field="2" count="2">
            <x v="207"/>
            <x v="209"/>
          </reference>
          <reference field="6" count="1" selected="0">
            <x v="56"/>
          </reference>
        </references>
      </pivotArea>
    </format>
    <format dxfId="717">
      <pivotArea dataOnly="0" labelOnly="1" fieldPosition="0">
        <references count="3">
          <reference field="0" count="1" selected="0">
            <x v="14"/>
          </reference>
          <reference field="2" count="2">
            <x v="207"/>
            <x v="209"/>
          </reference>
          <reference field="6" count="1" selected="0">
            <x v="56"/>
          </reference>
        </references>
      </pivotArea>
    </format>
    <format dxfId="718">
      <pivotArea collapsedLevelsAreSubtotals="1" fieldPosition="0">
        <references count="1">
          <reference field="0" count="1">
            <x v="15"/>
          </reference>
        </references>
      </pivotArea>
    </format>
    <format dxfId="719">
      <pivotArea collapsedLevelsAreSubtotals="1" fieldPosition="0">
        <references count="2">
          <reference field="0" count="1" selected="0">
            <x v="15"/>
          </reference>
          <reference field="6" count="1">
            <x v="67"/>
          </reference>
        </references>
      </pivotArea>
    </format>
    <format dxfId="720">
      <pivotArea collapsedLevelsAreSubtotals="1" fieldPosition="0">
        <references count="3">
          <reference field="0" count="1" selected="0">
            <x v="15"/>
          </reference>
          <reference field="2" count="1">
            <x v="263"/>
          </reference>
          <reference field="6" count="1" selected="0">
            <x v="67"/>
          </reference>
        </references>
      </pivotArea>
    </format>
    <format dxfId="721">
      <pivotArea dataOnly="0" labelOnly="1" fieldPosition="0">
        <references count="1">
          <reference field="0" count="1">
            <x v="15"/>
          </reference>
        </references>
      </pivotArea>
    </format>
    <format dxfId="722">
      <pivotArea dataOnly="0" labelOnly="1" fieldPosition="0">
        <references count="2">
          <reference field="0" count="1" selected="0">
            <x v="15"/>
          </reference>
          <reference field="6" count="1">
            <x v="67"/>
          </reference>
        </references>
      </pivotArea>
    </format>
    <format dxfId="723">
      <pivotArea dataOnly="0" labelOnly="1" fieldPosition="0">
        <references count="3">
          <reference field="0" count="1" selected="0">
            <x v="15"/>
          </reference>
          <reference field="2" count="1">
            <x v="263"/>
          </reference>
          <reference field="6" count="1" selected="0">
            <x v="67"/>
          </reference>
        </references>
      </pivotArea>
    </format>
    <format dxfId="724">
      <pivotArea collapsedLevelsAreSubtotals="1" fieldPosition="0">
        <references count="3">
          <reference field="0" count="1" selected="0">
            <x v="15"/>
          </reference>
          <reference field="2" count="1">
            <x v="269"/>
          </reference>
          <reference field="6" count="1" selected="0">
            <x v="67"/>
          </reference>
        </references>
      </pivotArea>
    </format>
    <format dxfId="725">
      <pivotArea collapsedLevelsAreSubtotals="1" fieldPosition="0">
        <references count="2">
          <reference field="0" count="1" selected="0">
            <x v="15"/>
          </reference>
          <reference field="6" count="1">
            <x v="68"/>
          </reference>
        </references>
      </pivotArea>
    </format>
    <format dxfId="726">
      <pivotArea collapsedLevelsAreSubtotals="1" fieldPosition="0">
        <references count="3">
          <reference field="0" count="1" selected="0">
            <x v="15"/>
          </reference>
          <reference field="2" count="5">
            <x v="264"/>
            <x v="266"/>
            <x v="267"/>
            <x v="268"/>
            <x v="270"/>
          </reference>
          <reference field="6" count="1" selected="0">
            <x v="68"/>
          </reference>
        </references>
      </pivotArea>
    </format>
    <format dxfId="727">
      <pivotArea dataOnly="0" labelOnly="1" fieldPosition="0">
        <references count="2">
          <reference field="0" count="1" selected="0">
            <x v="15"/>
          </reference>
          <reference field="6" count="1">
            <x v="68"/>
          </reference>
        </references>
      </pivotArea>
    </format>
    <format dxfId="728">
      <pivotArea dataOnly="0" labelOnly="1" fieldPosition="0">
        <references count="3">
          <reference field="0" count="1" selected="0">
            <x v="15"/>
          </reference>
          <reference field="2" count="6">
            <x v="264"/>
            <x v="266"/>
            <x v="267"/>
            <x v="268"/>
            <x v="269"/>
            <x v="270"/>
          </reference>
          <reference field="6" count="1" selected="0">
            <x v="67"/>
          </reference>
        </references>
      </pivotArea>
    </format>
    <format dxfId="729">
      <pivotArea collapsedLevelsAreSubtotals="1" fieldPosition="0">
        <references count="1">
          <reference field="0" count="1">
            <x v="16"/>
          </reference>
        </references>
      </pivotArea>
    </format>
    <format dxfId="730">
      <pivotArea collapsedLevelsAreSubtotals="1" fieldPosition="0">
        <references count="2">
          <reference field="0" count="1" selected="0">
            <x v="16"/>
          </reference>
          <reference field="6" count="1">
            <x v="13"/>
          </reference>
        </references>
      </pivotArea>
    </format>
    <format dxfId="731">
      <pivotArea dataOnly="0" labelOnly="1" fieldPosition="0">
        <references count="1">
          <reference field="0" count="1">
            <x v="16"/>
          </reference>
        </references>
      </pivotArea>
    </format>
    <format dxfId="732">
      <pivotArea dataOnly="0" labelOnly="1" fieldPosition="0">
        <references count="2">
          <reference field="0" count="1" selected="0">
            <x v="16"/>
          </reference>
          <reference field="6" count="1">
            <x v="13"/>
          </reference>
        </references>
      </pivotArea>
    </format>
    <format dxfId="733">
      <pivotArea collapsedLevelsAreSubtotals="1" fieldPosition="0">
        <references count="3">
          <reference field="0" count="1" selected="0">
            <x v="16"/>
          </reference>
          <reference field="2" count="1">
            <x v="125"/>
          </reference>
          <reference field="6" count="1" selected="0">
            <x v="13"/>
          </reference>
        </references>
      </pivotArea>
    </format>
    <format dxfId="734">
      <pivotArea dataOnly="0" labelOnly="1" fieldPosition="0">
        <references count="3">
          <reference field="0" count="1" selected="0">
            <x v="16"/>
          </reference>
          <reference field="2" count="1">
            <x v="125"/>
          </reference>
          <reference field="6" count="1" selected="0">
            <x v="13"/>
          </reference>
        </references>
      </pivotArea>
    </format>
    <format dxfId="735">
      <pivotArea collapsedLevelsAreSubtotals="1" fieldPosition="0">
        <references count="3">
          <reference field="0" count="1" selected="0">
            <x v="16"/>
          </reference>
          <reference field="2" count="4">
            <x v="131"/>
            <x v="136"/>
            <x v="139"/>
            <x v="140"/>
          </reference>
          <reference field="6" count="1" selected="0">
            <x v="13"/>
          </reference>
        </references>
      </pivotArea>
    </format>
    <format dxfId="736">
      <pivotArea collapsedLevelsAreSubtotals="1" fieldPosition="0">
        <references count="2">
          <reference field="0" count="1" selected="0">
            <x v="16"/>
          </reference>
          <reference field="6" count="1">
            <x v="14"/>
          </reference>
        </references>
      </pivotArea>
    </format>
    <format dxfId="737">
      <pivotArea dataOnly="0" labelOnly="1" fieldPosition="0">
        <references count="2">
          <reference field="0" count="1" selected="0">
            <x v="16"/>
          </reference>
          <reference field="6" count="1">
            <x v="14"/>
          </reference>
        </references>
      </pivotArea>
    </format>
    <format dxfId="738">
      <pivotArea dataOnly="0" labelOnly="1" fieldPosition="0">
        <references count="3">
          <reference field="0" count="1" selected="0">
            <x v="16"/>
          </reference>
          <reference field="2" count="4">
            <x v="131"/>
            <x v="136"/>
            <x v="139"/>
            <x v="140"/>
          </reference>
          <reference field="6" count="1" selected="0">
            <x v="13"/>
          </reference>
        </references>
      </pivotArea>
    </format>
    <format dxfId="739">
      <pivotArea collapsedLevelsAreSubtotals="1" fieldPosition="0">
        <references count="3">
          <reference field="0" count="1" selected="0">
            <x v="16"/>
          </reference>
          <reference field="2" count="4">
            <x v="128"/>
            <x v="129"/>
            <x v="135"/>
            <x v="137"/>
          </reference>
          <reference field="6" count="1" selected="0">
            <x v="14"/>
          </reference>
        </references>
      </pivotArea>
    </format>
    <format dxfId="740">
      <pivotArea dataOnly="0" labelOnly="1" fieldPosition="0">
        <references count="3">
          <reference field="0" count="1" selected="0">
            <x v="16"/>
          </reference>
          <reference field="2" count="4">
            <x v="128"/>
            <x v="129"/>
            <x v="135"/>
            <x v="137"/>
          </reference>
          <reference field="6" count="1" selected="0">
            <x v="14"/>
          </reference>
        </references>
      </pivotArea>
    </format>
    <format dxfId="741">
      <pivotArea collapsedLevelsAreSubtotals="1" fieldPosition="0">
        <references count="3">
          <reference field="0" count="1" selected="0">
            <x v="16"/>
          </reference>
          <reference field="2" count="2">
            <x v="142"/>
            <x v="143"/>
          </reference>
          <reference field="6" count="1" selected="0">
            <x v="14"/>
          </reference>
        </references>
      </pivotArea>
    </format>
    <format dxfId="742">
      <pivotArea collapsedLevelsAreSubtotals="1" fieldPosition="0">
        <references count="2">
          <reference field="0" count="1" selected="0">
            <x v="16"/>
          </reference>
          <reference field="6" count="1">
            <x v="15"/>
          </reference>
        </references>
      </pivotArea>
    </format>
    <format dxfId="743">
      <pivotArea collapsedLevelsAreSubtotals="1" fieldPosition="0">
        <references count="3">
          <reference field="0" count="1" selected="0">
            <x v="16"/>
          </reference>
          <reference field="2" count="1">
            <x v="119"/>
          </reference>
          <reference field="6" count="1" selected="0">
            <x v="15"/>
          </reference>
        </references>
      </pivotArea>
    </format>
    <format dxfId="744">
      <pivotArea dataOnly="0" labelOnly="1" fieldPosition="0">
        <references count="2">
          <reference field="0" count="1" selected="0">
            <x v="16"/>
          </reference>
          <reference field="6" count="1">
            <x v="15"/>
          </reference>
        </references>
      </pivotArea>
    </format>
    <format dxfId="745">
      <pivotArea dataOnly="0" labelOnly="1" fieldPosition="0">
        <references count="3">
          <reference field="0" count="1" selected="0">
            <x v="16"/>
          </reference>
          <reference field="2" count="3">
            <x v="119"/>
            <x v="142"/>
            <x v="143"/>
          </reference>
          <reference field="6" count="1" selected="0">
            <x v="14"/>
          </reference>
        </references>
      </pivotArea>
    </format>
    <format dxfId="746">
      <pivotArea collapsedLevelsAreSubtotals="1" fieldPosition="0">
        <references count="3">
          <reference field="0" count="1" selected="0">
            <x v="16"/>
          </reference>
          <reference field="2" count="1">
            <x v="130"/>
          </reference>
          <reference field="6" count="1" selected="0">
            <x v="15"/>
          </reference>
        </references>
      </pivotArea>
    </format>
    <format dxfId="747">
      <pivotArea dataOnly="0" labelOnly="1" fieldPosition="0">
        <references count="3">
          <reference field="0" count="1" selected="0">
            <x v="16"/>
          </reference>
          <reference field="2" count="1">
            <x v="130"/>
          </reference>
          <reference field="6" count="1" selected="0">
            <x v="15"/>
          </reference>
        </references>
      </pivotArea>
    </format>
    <format dxfId="748">
      <pivotArea collapsedLevelsAreSubtotals="1" fieldPosition="0">
        <references count="3">
          <reference field="0" count="1" selected="0">
            <x v="16"/>
          </reference>
          <reference field="2" count="2">
            <x v="134"/>
            <x v="138"/>
          </reference>
          <reference field="6" count="1" selected="0">
            <x v="15"/>
          </reference>
        </references>
      </pivotArea>
    </format>
    <format dxfId="749">
      <pivotArea collapsedLevelsAreSubtotals="1" fieldPosition="0">
        <references count="1">
          <reference field="0" count="1">
            <x v="17"/>
          </reference>
        </references>
      </pivotArea>
    </format>
    <format dxfId="750">
      <pivotArea collapsedLevelsAreSubtotals="1" fieldPosition="0">
        <references count="2">
          <reference field="0" count="1" selected="0">
            <x v="17"/>
          </reference>
          <reference field="6" count="1">
            <x v="0"/>
          </reference>
        </references>
      </pivotArea>
    </format>
    <format dxfId="751">
      <pivotArea collapsedLevelsAreSubtotals="1" fieldPosition="0">
        <references count="3">
          <reference field="0" count="1" selected="0">
            <x v="17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752">
      <pivotArea dataOnly="0" labelOnly="1" fieldPosition="0">
        <references count="1">
          <reference field="0" count="1">
            <x v="17"/>
          </reference>
        </references>
      </pivotArea>
    </format>
    <format dxfId="753">
      <pivotArea dataOnly="0" labelOnly="1" fieldPosition="0">
        <references count="2">
          <reference field="0" count="1" selected="0">
            <x v="17"/>
          </reference>
          <reference field="6" count="1">
            <x v="0"/>
          </reference>
        </references>
      </pivotArea>
    </format>
    <format dxfId="754">
      <pivotArea dataOnly="0" labelOnly="1" fieldPosition="0">
        <references count="3">
          <reference field="0" count="1" selected="0">
            <x v="16"/>
          </reference>
          <reference field="2" count="3">
            <x v="0"/>
            <x v="134"/>
            <x v="138"/>
          </reference>
          <reference field="6" count="1" selected="0">
            <x v="15"/>
          </reference>
        </references>
      </pivotArea>
    </format>
    <format dxfId="755">
      <pivotArea collapsedLevelsAreSubtotals="1" fieldPosition="0">
        <references count="3">
          <reference field="0" count="1" selected="0">
            <x v="17"/>
          </reference>
          <reference field="2" count="4"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756">
      <pivotArea dataOnly="0" labelOnly="1" fieldPosition="0">
        <references count="3">
          <reference field="0" count="1" selected="0">
            <x v="17"/>
          </reference>
          <reference field="2" count="4"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757">
      <pivotArea collapsedLevelsAreSubtotals="1" fieldPosition="0">
        <references count="1">
          <reference field="0" count="1">
            <x v="18"/>
          </reference>
        </references>
      </pivotArea>
    </format>
    <format dxfId="758">
      <pivotArea collapsedLevelsAreSubtotals="1" fieldPosition="0">
        <references count="2">
          <reference field="0" count="1" selected="0">
            <x v="18"/>
          </reference>
          <reference field="6" count="1">
            <x v="16"/>
          </reference>
        </references>
      </pivotArea>
    </format>
    <format dxfId="759">
      <pivotArea collapsedLevelsAreSubtotals="1" fieldPosition="0">
        <references count="3">
          <reference field="0" count="1" selected="0">
            <x v="18"/>
          </reference>
          <reference field="2" count="1">
            <x v="144"/>
          </reference>
          <reference field="6" count="1" selected="0">
            <x v="16"/>
          </reference>
        </references>
      </pivotArea>
    </format>
    <format dxfId="760">
      <pivotArea dataOnly="0" labelOnly="1" fieldPosition="0">
        <references count="1">
          <reference field="0" count="1">
            <x v="18"/>
          </reference>
        </references>
      </pivotArea>
    </format>
    <format dxfId="761">
      <pivotArea dataOnly="0" labelOnly="1" fieldPosition="0">
        <references count="2">
          <reference field="0" count="1" selected="0">
            <x v="18"/>
          </reference>
          <reference field="6" count="1">
            <x v="16"/>
          </reference>
        </references>
      </pivotArea>
    </format>
    <format dxfId="762">
      <pivotArea dataOnly="0" labelOnly="1" fieldPosition="0">
        <references count="3">
          <reference field="0" count="1" selected="0">
            <x v="18"/>
          </reference>
          <reference field="2" count="1">
            <x v="144"/>
          </reference>
          <reference field="6" count="1" selected="0">
            <x v="16"/>
          </reference>
        </references>
      </pivotArea>
    </format>
    <format dxfId="763">
      <pivotArea collapsedLevelsAreSubtotals="1" fieldPosition="0">
        <references count="3">
          <reference field="0" count="1" selected="0">
            <x v="18"/>
          </reference>
          <reference field="2" count="2">
            <x v="146"/>
            <x v="147"/>
          </reference>
          <reference field="6" count="1" selected="0">
            <x v="16"/>
          </reference>
        </references>
      </pivotArea>
    </format>
    <format dxfId="764">
      <pivotArea dataOnly="0" labelOnly="1" fieldPosition="0">
        <references count="3">
          <reference field="0" count="1" selected="0">
            <x v="18"/>
          </reference>
          <reference field="2" count="2">
            <x v="146"/>
            <x v="147"/>
          </reference>
          <reference field="6" count="1" selected="0">
            <x v="16"/>
          </reference>
        </references>
      </pivotArea>
    </format>
    <format dxfId="765">
      <pivotArea collapsedLevelsAreSubtotals="1" fieldPosition="0">
        <references count="1">
          <reference field="0" count="1">
            <x v="19"/>
          </reference>
        </references>
      </pivotArea>
    </format>
    <format dxfId="766">
      <pivotArea collapsedLevelsAreSubtotals="1" fieldPosition="0">
        <references count="2">
          <reference field="0" count="1" selected="0">
            <x v="19"/>
          </reference>
          <reference field="6" count="1">
            <x v="57"/>
          </reference>
        </references>
      </pivotArea>
    </format>
    <format dxfId="767">
      <pivotArea collapsedLevelsAreSubtotals="1" fieldPosition="0">
        <references count="3">
          <reference field="0" count="1" selected="0">
            <x v="19"/>
          </reference>
          <reference field="2" count="2">
            <x v="221"/>
            <x v="223"/>
          </reference>
          <reference field="6" count="1" selected="0">
            <x v="57"/>
          </reference>
        </references>
      </pivotArea>
    </format>
    <format dxfId="768">
      <pivotArea dataOnly="0" labelOnly="1" fieldPosition="0">
        <references count="1">
          <reference field="0" count="1">
            <x v="19"/>
          </reference>
        </references>
      </pivotArea>
    </format>
    <format dxfId="769">
      <pivotArea dataOnly="0" labelOnly="1" fieldPosition="0">
        <references count="2">
          <reference field="0" count="1" selected="0">
            <x v="19"/>
          </reference>
          <reference field="6" count="1">
            <x v="57"/>
          </reference>
        </references>
      </pivotArea>
    </format>
    <format dxfId="770">
      <pivotArea dataOnly="0" labelOnly="1" fieldPosition="0">
        <references count="3">
          <reference field="0" count="1" selected="0">
            <x v="19"/>
          </reference>
          <reference field="2" count="2">
            <x v="221"/>
            <x v="223"/>
          </reference>
          <reference field="6" count="1" selected="0">
            <x v="57"/>
          </reference>
        </references>
      </pivotArea>
    </format>
    <format dxfId="771">
      <pivotArea collapsedLevelsAreSubtotals="1" fieldPosition="0">
        <references count="3">
          <reference field="0" count="1" selected="0">
            <x v="19"/>
          </reference>
          <reference field="2" count="4">
            <x v="226"/>
            <x v="231"/>
            <x v="233"/>
            <x v="234"/>
          </reference>
          <reference field="6" count="1" selected="0">
            <x v="57"/>
          </reference>
        </references>
      </pivotArea>
    </format>
    <format dxfId="772">
      <pivotArea collapsedLevelsAreSubtotals="1" fieldPosition="0">
        <references count="2">
          <reference field="0" count="1" selected="0">
            <x v="19"/>
          </reference>
          <reference field="6" count="1">
            <x v="58"/>
          </reference>
        </references>
      </pivotArea>
    </format>
    <format dxfId="773">
      <pivotArea dataOnly="0" labelOnly="1" fieldPosition="0">
        <references count="2">
          <reference field="0" count="1" selected="0">
            <x v="19"/>
          </reference>
          <reference field="6" count="1">
            <x v="58"/>
          </reference>
        </references>
      </pivotArea>
    </format>
    <format dxfId="774">
      <pivotArea dataOnly="0" labelOnly="1" fieldPosition="0">
        <references count="3">
          <reference field="0" count="1" selected="0">
            <x v="19"/>
          </reference>
          <reference field="2" count="4">
            <x v="226"/>
            <x v="231"/>
            <x v="233"/>
            <x v="234"/>
          </reference>
          <reference field="6" count="1" selected="0">
            <x v="57"/>
          </reference>
        </references>
      </pivotArea>
    </format>
    <format dxfId="775">
      <pivotArea collapsedLevelsAreSubtotals="1" fieldPosition="0">
        <references count="3">
          <reference field="0" count="1" selected="0">
            <x v="19"/>
          </reference>
          <reference field="2" count="1">
            <x v="227"/>
          </reference>
          <reference field="6" count="1" selected="0">
            <x v="58"/>
          </reference>
        </references>
      </pivotArea>
    </format>
    <format dxfId="776">
      <pivotArea dataOnly="0" labelOnly="1" fieldPosition="0">
        <references count="3">
          <reference field="0" count="1" selected="0">
            <x v="19"/>
          </reference>
          <reference field="2" count="1">
            <x v="227"/>
          </reference>
          <reference field="6" count="1" selected="0">
            <x v="58"/>
          </reference>
        </references>
      </pivotArea>
    </format>
    <format dxfId="777">
      <pivotArea collapsedLevelsAreSubtotals="1" fieldPosition="0">
        <references count="2">
          <reference field="0" count="1" selected="0">
            <x v="19"/>
          </reference>
          <reference field="6" count="1">
            <x v="59"/>
          </reference>
        </references>
      </pivotArea>
    </format>
    <format dxfId="778">
      <pivotArea collapsedLevelsAreSubtotals="1" fieldPosition="0">
        <references count="3">
          <reference field="0" count="1" selected="0">
            <x v="19"/>
          </reference>
          <reference field="2" count="2">
            <x v="220"/>
            <x v="224"/>
          </reference>
          <reference field="6" count="1" selected="0">
            <x v="59"/>
          </reference>
        </references>
      </pivotArea>
    </format>
    <format dxfId="779">
      <pivotArea dataOnly="0" labelOnly="1" fieldPosition="0">
        <references count="2">
          <reference field="0" count="1" selected="0">
            <x v="19"/>
          </reference>
          <reference field="6" count="1">
            <x v="59"/>
          </reference>
        </references>
      </pivotArea>
    </format>
    <format dxfId="780">
      <pivotArea dataOnly="0" labelOnly="1" fieldPosition="0">
        <references count="3">
          <reference field="0" count="1" selected="0">
            <x v="19"/>
          </reference>
          <reference field="2" count="2">
            <x v="220"/>
            <x v="224"/>
          </reference>
          <reference field="6" count="1" selected="0">
            <x v="59"/>
          </reference>
        </references>
      </pivotArea>
    </format>
    <format dxfId="781">
      <pivotArea collapsedLevelsAreSubtotals="1" fieldPosition="0">
        <references count="3">
          <reference field="0" count="1" selected="0">
            <x v="19"/>
          </reference>
          <reference field="2" count="1">
            <x v="232"/>
          </reference>
          <reference field="6" count="1" selected="0">
            <x v="59"/>
          </reference>
        </references>
      </pivotArea>
    </format>
    <format dxfId="782">
      <pivotArea collapsedLevelsAreSubtotals="1" fieldPosition="0">
        <references count="1">
          <reference field="0" count="1">
            <x v="20"/>
          </reference>
        </references>
      </pivotArea>
    </format>
    <format dxfId="783">
      <pivotArea collapsedLevelsAreSubtotals="1" fieldPosition="0">
        <references count="2">
          <reference field="0" count="1" selected="0">
            <x v="20"/>
          </reference>
          <reference field="6" count="1">
            <x v="21"/>
          </reference>
        </references>
      </pivotArea>
    </format>
    <format dxfId="784">
      <pivotArea collapsedLevelsAreSubtotals="1" fieldPosition="0">
        <references count="3">
          <reference field="0" count="1" selected="0">
            <x v="20"/>
          </reference>
          <reference field="2" count="1">
            <x v="175"/>
          </reference>
          <reference field="6" count="1" selected="0">
            <x v="21"/>
          </reference>
        </references>
      </pivotArea>
    </format>
    <format dxfId="785">
      <pivotArea dataOnly="0" labelOnly="1" fieldPosition="0">
        <references count="1">
          <reference field="0" count="1">
            <x v="20"/>
          </reference>
        </references>
      </pivotArea>
    </format>
    <format dxfId="786">
      <pivotArea dataOnly="0" labelOnly="1" fieldPosition="0">
        <references count="2">
          <reference field="0" count="1" selected="0">
            <x v="20"/>
          </reference>
          <reference field="6" count="1">
            <x v="21"/>
          </reference>
        </references>
      </pivotArea>
    </format>
    <format dxfId="787">
      <pivotArea dataOnly="0" labelOnly="1" fieldPosition="0">
        <references count="3">
          <reference field="0" count="1" selected="0">
            <x v="19"/>
          </reference>
          <reference field="2" count="2">
            <x v="175"/>
            <x v="232"/>
          </reference>
          <reference field="6" count="1" selected="0">
            <x v="59"/>
          </reference>
        </references>
      </pivotArea>
    </format>
    <format dxfId="788">
      <pivotArea collapsedLevelsAreSubtotals="1" fieldPosition="0">
        <references count="3">
          <reference field="0" count="1" selected="0">
            <x v="20"/>
          </reference>
          <reference field="2" count="2">
            <x v="177"/>
            <x v="178"/>
          </reference>
          <reference field="6" count="1" selected="0">
            <x v="21"/>
          </reference>
        </references>
      </pivotArea>
    </format>
    <format dxfId="789">
      <pivotArea dataOnly="0" labelOnly="1" fieldPosition="0">
        <references count="3">
          <reference field="0" count="1" selected="0">
            <x v="20"/>
          </reference>
          <reference field="2" count="2">
            <x v="177"/>
            <x v="178"/>
          </reference>
          <reference field="6" count="1" selected="0">
            <x v="21"/>
          </reference>
        </references>
      </pivotArea>
    </format>
    <format dxfId="790">
      <pivotArea collapsedLevelsAreSubtotals="1" fieldPosition="0">
        <references count="1">
          <reference field="0" count="1">
            <x v="21"/>
          </reference>
        </references>
      </pivotArea>
    </format>
    <format dxfId="791">
      <pivotArea collapsedLevelsAreSubtotals="1" fieldPosition="0">
        <references count="2">
          <reference field="0" count="1" selected="0">
            <x v="21"/>
          </reference>
          <reference field="6" count="1">
            <x v="11"/>
          </reference>
        </references>
      </pivotArea>
    </format>
    <format dxfId="792">
      <pivotArea dataOnly="0" labelOnly="1" fieldPosition="0">
        <references count="1">
          <reference field="0" count="1">
            <x v="21"/>
          </reference>
        </references>
      </pivotArea>
    </format>
    <format dxfId="793">
      <pivotArea dataOnly="0" labelOnly="1" fieldPosition="0">
        <references count="2">
          <reference field="0" count="1" selected="0">
            <x v="21"/>
          </reference>
          <reference field="6" count="1">
            <x v="11"/>
          </reference>
        </references>
      </pivotArea>
    </format>
    <format dxfId="794">
      <pivotArea collapsedLevelsAreSubtotals="1" fieldPosition="0">
        <references count="3">
          <reference field="0" count="1" selected="0">
            <x v="21"/>
          </reference>
          <reference field="2" count="2">
            <x v="107"/>
            <x v="110"/>
          </reference>
          <reference field="6" count="1" selected="0">
            <x v="11"/>
          </reference>
        </references>
      </pivotArea>
    </format>
    <format dxfId="795">
      <pivotArea collapsedLevelsAreSubtotals="1" fieldPosition="0">
        <references count="2">
          <reference field="0" count="1" selected="0">
            <x v="21"/>
          </reference>
          <reference field="6" count="1">
            <x v="12"/>
          </reference>
        </references>
      </pivotArea>
    </format>
    <format dxfId="796">
      <pivotArea dataOnly="0" labelOnly="1" fieldPosition="0">
        <references count="2">
          <reference field="0" count="1" selected="0">
            <x v="21"/>
          </reference>
          <reference field="6" count="1">
            <x v="12"/>
          </reference>
        </references>
      </pivotArea>
    </format>
    <format dxfId="797">
      <pivotArea dataOnly="0" labelOnly="1" fieldPosition="0">
        <references count="3">
          <reference field="0" count="1" selected="0">
            <x v="21"/>
          </reference>
          <reference field="2" count="2">
            <x v="107"/>
            <x v="110"/>
          </reference>
          <reference field="6" count="1" selected="0">
            <x v="11"/>
          </reference>
        </references>
      </pivotArea>
    </format>
    <format dxfId="798">
      <pivotArea collapsedLevelsAreSubtotals="1" fieldPosition="0">
        <references count="3">
          <reference field="0" count="1" selected="0">
            <x v="21"/>
          </reference>
          <reference field="2" count="4">
            <x v="109"/>
            <x v="111"/>
            <x v="112"/>
            <x v="113"/>
          </reference>
          <reference field="6" count="1" selected="0">
            <x v="12"/>
          </reference>
        </references>
      </pivotArea>
    </format>
    <format dxfId="799">
      <pivotArea collapsedLevelsAreSubtotals="1" fieldPosition="0">
        <references count="1">
          <reference field="0" count="1">
            <x v="22"/>
          </reference>
        </references>
      </pivotArea>
    </format>
    <format dxfId="800">
      <pivotArea collapsedLevelsAreSubtotals="1" fieldPosition="0">
        <references count="2">
          <reference field="0" count="1" selected="0">
            <x v="22"/>
          </reference>
          <reference field="6" count="1">
            <x v="17"/>
          </reference>
        </references>
      </pivotArea>
    </format>
    <format dxfId="801">
      <pivotArea dataOnly="0" labelOnly="1" fieldPosition="0">
        <references count="1">
          <reference field="0" count="1">
            <x v="22"/>
          </reference>
        </references>
      </pivotArea>
    </format>
    <format dxfId="802">
      <pivotArea dataOnly="0" labelOnly="1" fieldPosition="0">
        <references count="2">
          <reference field="0" count="1" selected="0">
            <x v="22"/>
          </reference>
          <reference field="6" count="1">
            <x v="17"/>
          </reference>
        </references>
      </pivotArea>
    </format>
    <format dxfId="803">
      <pivotArea dataOnly="0" labelOnly="1" fieldPosition="0">
        <references count="3">
          <reference field="0" count="1" selected="0">
            <x v="21"/>
          </reference>
          <reference field="2" count="4">
            <x v="109"/>
            <x v="111"/>
            <x v="112"/>
            <x v="113"/>
          </reference>
          <reference field="6" count="1" selected="0">
            <x v="12"/>
          </reference>
        </references>
      </pivotArea>
    </format>
    <format dxfId="804">
      <pivotArea collapsedLevelsAreSubtotals="1" fieldPosition="0">
        <references count="3">
          <reference field="0" count="1" selected="0">
            <x v="22"/>
          </reference>
          <reference field="2" count="1">
            <x v="153"/>
          </reference>
          <reference field="6" count="1" selected="0">
            <x v="17"/>
          </reference>
        </references>
      </pivotArea>
    </format>
    <format dxfId="805">
      <pivotArea collapsedLevelsAreSubtotals="1" fieldPosition="0">
        <references count="2">
          <reference field="0" count="1" selected="0">
            <x v="22"/>
          </reference>
          <reference field="6" count="1">
            <x v="18"/>
          </reference>
        </references>
      </pivotArea>
    </format>
    <format dxfId="806">
      <pivotArea collapsedLevelsAreSubtotals="1" fieldPosition="0">
        <references count="3">
          <reference field="0" count="1" selected="0">
            <x v="22"/>
          </reference>
          <reference field="2" count="7">
            <x v="150"/>
            <x v="151"/>
            <x v="152"/>
            <x v="154"/>
            <x v="155"/>
            <x v="156"/>
            <x v="157"/>
          </reference>
          <reference field="6" count="1" selected="0">
            <x v="18"/>
          </reference>
        </references>
      </pivotArea>
    </format>
    <format dxfId="807">
      <pivotArea dataOnly="0" labelOnly="1" fieldPosition="0">
        <references count="2">
          <reference field="0" count="1" selected="0">
            <x v="22"/>
          </reference>
          <reference field="6" count="1">
            <x v="18"/>
          </reference>
        </references>
      </pivotArea>
    </format>
    <format dxfId="808">
      <pivotArea dataOnly="0" labelOnly="1" fieldPosition="0">
        <references count="3">
          <reference field="0" count="1" selected="0">
            <x v="22"/>
          </reference>
          <reference field="2" count="8">
            <x v="150"/>
            <x v="151"/>
            <x v="152"/>
            <x v="153"/>
            <x v="154"/>
            <x v="155"/>
            <x v="156"/>
            <x v="157"/>
          </reference>
          <reference field="6" count="1" selected="0">
            <x v="17"/>
          </reference>
        </references>
      </pivotArea>
    </format>
    <format dxfId="809">
      <pivotArea collapsedLevelsAreSubtotals="1" fieldPosition="0">
        <references count="1">
          <reference field="0" count="1">
            <x v="23"/>
          </reference>
        </references>
      </pivotArea>
    </format>
    <format dxfId="810">
      <pivotArea collapsedLevelsAreSubtotals="1" fieldPosition="0">
        <references count="2">
          <reference field="0" count="1" selected="0">
            <x v="23"/>
          </reference>
          <reference field="6" count="1">
            <x v="8"/>
          </reference>
        </references>
      </pivotArea>
    </format>
    <format dxfId="811">
      <pivotArea collapsedLevelsAreSubtotals="1" fieldPosition="0">
        <references count="3">
          <reference field="0" count="1" selected="0">
            <x v="23"/>
          </reference>
          <reference field="2" count="1">
            <x v="81"/>
          </reference>
          <reference field="6" count="1" selected="0">
            <x v="8"/>
          </reference>
        </references>
      </pivotArea>
    </format>
    <format dxfId="812">
      <pivotArea dataOnly="0" labelOnly="1" fieldPosition="0">
        <references count="1">
          <reference field="0" count="1">
            <x v="23"/>
          </reference>
        </references>
      </pivotArea>
    </format>
    <format dxfId="813">
      <pivotArea dataOnly="0" labelOnly="1" fieldPosition="0">
        <references count="2">
          <reference field="0" count="1" selected="0">
            <x v="23"/>
          </reference>
          <reference field="6" count="1">
            <x v="8"/>
          </reference>
        </references>
      </pivotArea>
    </format>
    <format dxfId="814">
      <pivotArea dataOnly="0" labelOnly="1" fieldPosition="0">
        <references count="3">
          <reference field="0" count="1" selected="0">
            <x v="23"/>
          </reference>
          <reference field="2" count="1">
            <x v="81"/>
          </reference>
          <reference field="6" count="1" selected="0">
            <x v="8"/>
          </reference>
        </references>
      </pivotArea>
    </format>
    <format dxfId="815">
      <pivotArea collapsedLevelsAreSubtotals="1" fieldPosition="0">
        <references count="3">
          <reference field="0" count="1" selected="0">
            <x v="23"/>
          </reference>
          <reference field="2" count="7">
            <x v="83"/>
            <x v="84"/>
            <x v="85"/>
            <x v="86"/>
            <x v="87"/>
            <x v="88"/>
            <x v="89"/>
          </reference>
          <reference field="6" count="1" selected="0">
            <x v="8"/>
          </reference>
        </references>
      </pivotArea>
    </format>
    <format dxfId="816">
      <pivotArea collapsedLevelsAreSubtotals="1" fieldPosition="0">
        <references count="1">
          <reference field="0" count="1">
            <x v="24"/>
          </reference>
        </references>
      </pivotArea>
    </format>
    <format dxfId="817">
      <pivotArea collapsedLevelsAreSubtotals="1" fieldPosition="0">
        <references count="2">
          <reference field="0" count="1" selected="0">
            <x v="24"/>
          </reference>
          <reference field="6" count="1">
            <x v="71"/>
          </reference>
        </references>
      </pivotArea>
    </format>
    <format dxfId="818">
      <pivotArea dataOnly="0" labelOnly="1" fieldPosition="0">
        <references count="1">
          <reference field="0" count="1">
            <x v="24"/>
          </reference>
        </references>
      </pivotArea>
    </format>
    <format dxfId="819">
      <pivotArea dataOnly="0" labelOnly="1" fieldPosition="0">
        <references count="2">
          <reference field="0" count="1" selected="0">
            <x v="24"/>
          </reference>
          <reference field="6" count="1">
            <x v="71"/>
          </reference>
        </references>
      </pivotArea>
    </format>
    <format dxfId="820">
      <pivotArea dataOnly="0" labelOnly="1" fieldPosition="0">
        <references count="3">
          <reference field="0" count="1" selected="0">
            <x v="23"/>
          </reference>
          <reference field="2" count="7">
            <x v="83"/>
            <x v="84"/>
            <x v="85"/>
            <x v="86"/>
            <x v="87"/>
            <x v="88"/>
            <x v="89"/>
          </reference>
          <reference field="6" count="1" selected="0">
            <x v="8"/>
          </reference>
        </references>
      </pivotArea>
    </format>
    <format dxfId="821">
      <pivotArea collapsedLevelsAreSubtotals="1" fieldPosition="0">
        <references count="3">
          <reference field="0" count="1" selected="0">
            <x v="24"/>
          </reference>
          <reference field="2" count="8">
            <x v="284"/>
            <x v="285"/>
            <x v="286"/>
            <x v="287"/>
            <x v="288"/>
            <x v="289"/>
            <x v="290"/>
            <x v="291"/>
          </reference>
          <reference field="6" count="1" selected="0">
            <x v="71"/>
          </reference>
        </references>
      </pivotArea>
    </format>
    <format dxfId="822">
      <pivotArea grandRow="1" outline="0" collapsedLevelsAreSubtotals="1" fieldPosition="0"/>
    </format>
    <format dxfId="823">
      <pivotArea dataOnly="0" labelOnly="1" grandRow="1" outline="0" fieldPosition="0"/>
    </format>
    <format dxfId="824">
      <pivotArea dataOnly="0" labelOnly="1" fieldPosition="0">
        <references count="3">
          <reference field="0" count="1" selected="0">
            <x v="24"/>
          </reference>
          <reference field="2" count="8">
            <x v="284"/>
            <x v="285"/>
            <x v="286"/>
            <x v="287"/>
            <x v="288"/>
            <x v="289"/>
            <x v="290"/>
            <x v="291"/>
          </reference>
          <reference field="6" count="1" selected="0">
            <x v="71"/>
          </reference>
        </references>
      </pivotArea>
    </format>
  </formats>
  <pivotTableStyleInfo name="PivotStyleLight16" showRowHeaders="1" showColHeaders="1" showLastColumn="1"/>
</pivotTableDefinition>
</file>

<file path=xl/pivotTables/pivotTable3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3" minRefreshableVersion="3" createdVersion="3" indent="0" outline="1" outlineData="1" showDrill="0" multipleFieldFilters="0">
  <location ref="A4:J362" firstHeaderRow="1" firstDataRow="2" firstDataCol="1"/>
  <pivotFields count="98">
    <pivotField axis="axisRow" showAll="0">
      <items count="27">
        <item x="17"/>
        <item x="1"/>
        <item x="8"/>
        <item x="19"/>
        <item x="12"/>
        <item x="20"/>
        <item x="2"/>
        <item x="6"/>
        <item x="15"/>
        <item x="23"/>
        <item x="3"/>
        <item x="4"/>
        <item x="14"/>
        <item x="21"/>
        <item x="16"/>
        <item x="22"/>
        <item x="9"/>
        <item x="0"/>
        <item x="10"/>
        <item x="18"/>
        <item x="13"/>
        <item x="7"/>
        <item x="11"/>
        <item x="5"/>
        <item x="24"/>
        <item x="25"/>
        <item t="default"/>
      </items>
    </pivotField>
    <pivotField showAll="0"/>
    <pivotField showAll="0"/>
    <pivotField axis="axisRow" defaultSubtotal="0" showAll="0">
      <items count="263">
        <item x="3"/>
        <item x="5"/>
        <item x="2"/>
        <item x="4"/>
        <item x="0"/>
        <item x="1"/>
        <item x="193"/>
        <item x="183"/>
        <item x="182"/>
        <item x="195"/>
        <item x="8"/>
        <item x="18"/>
        <item x="184"/>
        <item x="191"/>
        <item x="9"/>
        <item x="100"/>
        <item x="96"/>
        <item x="10"/>
        <item x="19"/>
        <item x="13"/>
        <item x="14"/>
        <item x="12"/>
        <item x="11"/>
        <item x="15"/>
        <item x="6"/>
        <item x="16"/>
        <item x="192"/>
        <item x="20"/>
        <item x="21"/>
        <item x="22"/>
        <item x="23"/>
        <item x="40"/>
        <item x="24"/>
        <item x="25"/>
        <item x="26"/>
        <item x="27"/>
        <item x="28"/>
        <item x="29"/>
        <item x="30"/>
        <item x="31"/>
        <item x="32"/>
        <item x="41"/>
        <item x="33"/>
        <item x="34"/>
        <item x="35"/>
        <item x="36"/>
        <item x="37"/>
        <item x="38"/>
        <item x="39"/>
        <item x="45"/>
        <item x="44"/>
        <item x="42"/>
        <item x="48"/>
        <item x="43"/>
        <item x="52"/>
        <item x="53"/>
        <item x="49"/>
        <item x="54"/>
        <item x="51"/>
        <item x="47"/>
        <item x="50"/>
        <item x="46"/>
        <item x="56"/>
        <item x="63"/>
        <item x="55"/>
        <item x="57"/>
        <item x="64"/>
        <item x="60"/>
        <item x="62"/>
        <item x="59"/>
        <item x="58"/>
        <item x="61"/>
        <item x="66"/>
        <item x="73"/>
        <item x="68"/>
        <item x="70"/>
        <item x="67"/>
        <item x="69"/>
        <item x="71"/>
        <item x="65"/>
        <item x="72"/>
        <item x="81"/>
        <item x="75"/>
        <item m="1" x="262"/>
        <item m="1" x="261"/>
        <item x="82"/>
        <item x="79"/>
        <item x="83"/>
        <item x="80"/>
        <item x="78"/>
        <item x="74"/>
        <item x="93"/>
        <item x="92"/>
        <item x="86"/>
        <item x="90"/>
        <item x="94"/>
        <item x="91"/>
        <item x="85"/>
        <item x="84"/>
        <item x="87"/>
        <item x="88"/>
        <item x="89"/>
        <item x="95"/>
        <item x="97"/>
        <item x="98"/>
        <item x="99"/>
        <item x="118"/>
        <item x="102"/>
        <item x="121"/>
        <item x="103"/>
        <item x="113"/>
        <item x="120"/>
        <item x="110"/>
        <item x="124"/>
        <item x="115"/>
        <item x="101"/>
        <item x="104"/>
        <item x="119"/>
        <item x="116"/>
        <item x="122"/>
        <item x="123"/>
        <item x="105"/>
        <item x="106"/>
        <item x="111"/>
        <item x="117"/>
        <item x="107"/>
        <item x="114"/>
        <item x="112"/>
        <item x="108"/>
        <item x="109"/>
        <item x="127"/>
        <item x="128"/>
        <item x="126"/>
        <item x="125"/>
        <item x="137"/>
        <item x="136"/>
        <item x="135"/>
        <item x="133"/>
        <item x="138"/>
        <item x="134"/>
        <item x="132"/>
        <item x="131"/>
        <item x="130"/>
        <item x="129"/>
        <item x="148"/>
        <item x="139"/>
        <item x="151"/>
        <item x="144"/>
        <item x="150"/>
        <item x="142"/>
        <item x="145"/>
        <item x="141"/>
        <item x="140"/>
        <item x="146"/>
        <item x="149"/>
        <item x="147"/>
        <item x="143"/>
        <item x="158"/>
        <item x="152"/>
        <item x="153"/>
        <item x="154"/>
        <item x="155"/>
        <item x="157"/>
        <item x="156"/>
        <item x="165"/>
        <item x="162"/>
        <item x="160"/>
        <item x="163"/>
        <item x="164"/>
        <item x="159"/>
        <item x="161"/>
        <item x="169"/>
        <item x="171"/>
        <item x="168"/>
        <item x="170"/>
        <item x="167"/>
        <item x="166"/>
        <item x="172"/>
        <item x="180"/>
        <item x="173"/>
        <item x="174"/>
        <item x="175"/>
        <item x="176"/>
        <item x="181"/>
        <item x="177"/>
        <item x="178"/>
        <item x="179"/>
        <item x="185"/>
        <item x="188"/>
        <item x="189"/>
        <item x="186"/>
        <item x="194"/>
        <item x="190"/>
        <item x="187"/>
        <item x="258"/>
        <item x="203"/>
        <item x="207"/>
        <item x="209"/>
        <item x="199"/>
        <item x="205"/>
        <item x="198"/>
        <item x="206"/>
        <item x="210"/>
        <item x="197"/>
        <item x="208"/>
        <item x="196"/>
        <item x="200"/>
        <item x="204"/>
        <item x="202"/>
        <item x="201"/>
        <item x="211"/>
        <item x="217"/>
        <item x="216"/>
        <item x="213"/>
        <item x="215"/>
        <item x="214"/>
        <item x="212"/>
        <item x="225"/>
        <item x="223"/>
        <item x="221"/>
        <item x="218"/>
        <item x="224"/>
        <item x="219"/>
        <item x="220"/>
        <item x="222"/>
        <item x="229"/>
        <item x="228"/>
        <item x="232"/>
        <item x="227"/>
        <item x="233"/>
        <item x="231"/>
        <item x="234"/>
        <item x="230"/>
        <item x="226"/>
        <item x="241"/>
        <item x="236"/>
        <item x="240"/>
        <item x="239"/>
        <item x="238"/>
        <item x="237"/>
        <item x="242"/>
        <item x="235"/>
        <item x="17"/>
        <item x="7"/>
        <item x="259"/>
        <item x="250"/>
        <item x="244"/>
        <item x="251"/>
        <item x="247"/>
        <item x="245"/>
        <item x="248"/>
        <item x="243"/>
        <item x="249"/>
        <item x="246"/>
        <item x="257"/>
        <item x="255"/>
        <item x="256"/>
        <item x="254"/>
        <item x="252"/>
        <item x="253"/>
        <item x="260"/>
        <item x="76"/>
        <item x="77"/>
      </items>
    </pivotField>
    <pivotField defaultSubtotal="0" showAll="0"/>
    <pivotField defaultSubtotal="0" showAll="0"/>
    <pivotField axis="axisRow" showAll="0">
      <items count="74">
        <item x="0"/>
        <item x="9"/>
        <item x="10"/>
        <item x="11"/>
        <item x="12"/>
        <item x="15"/>
        <item x="13"/>
        <item x="14"/>
        <item x="16"/>
        <item x="18"/>
        <item x="17"/>
        <item x="19"/>
        <item x="20"/>
        <item x="28"/>
        <item x="26"/>
        <item x="27"/>
        <item x="29"/>
        <item x="31"/>
        <item x="30"/>
        <item x="33"/>
        <item x="32"/>
        <item x="34"/>
        <item x="35"/>
        <item x="53"/>
        <item x="43"/>
        <item x="42"/>
        <item x="55"/>
        <item x="3"/>
        <item x="7"/>
        <item x="44"/>
        <item x="4"/>
        <item x="25"/>
        <item x="22"/>
        <item x="8"/>
        <item x="1"/>
        <item x="5"/>
        <item x="52"/>
        <item x="21"/>
        <item x="23"/>
        <item m="1" x="72"/>
        <item x="24"/>
        <item x="51"/>
        <item x="45"/>
        <item x="48"/>
        <item x="49"/>
        <item x="46"/>
        <item x="54"/>
        <item x="50"/>
        <item x="47"/>
        <item x="6"/>
        <item x="2"/>
        <item x="37"/>
        <item x="36"/>
        <item x="38"/>
        <item x="39"/>
        <item x="41"/>
        <item x="40"/>
        <item x="57"/>
        <item x="58"/>
        <item x="56"/>
        <item x="60"/>
        <item x="59"/>
        <item x="63"/>
        <item x="61"/>
        <item x="62"/>
        <item x="65"/>
        <item x="64"/>
        <item x="67"/>
        <item x="66"/>
        <item x="68"/>
        <item x="69"/>
        <item x="70"/>
        <item h="1" x="71"/>
        <item t="default"/>
      </items>
    </pivotField>
    <pivotField dataField="1" showAll="0"/>
    <pivotField dataField="1" showAll="0"/>
    <pivotField dataField="1" showAll="0"/>
    <pivotField dataField="1" defaultSubtotal="0" showAll="0"/>
    <pivotField dataField="1" defaultSubtotal="0" showAll="0"/>
    <pivotField dataField="1" defaultSubtotal="0" showAll="0"/>
    <pivotField showAll="0"/>
    <pivotField showAll="0"/>
    <pivotField showAll="0"/>
    <pivotField showAll="0"/>
    <pivotField showAll="0"/>
    <pivotField showAll="0"/>
    <pivotField showAll="0"/>
    <pivotField showAll="0"/>
    <pivotField defaultSubtotal="0" showAll="0"/>
    <pivotField dataField="1" showAll="0"/>
    <pivotField defaultSubtotal="0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6"/>
    <field x="3"/>
  </rowFields>
  <rowItems count="357">
    <i>
      <x/>
    </i>
    <i r="1">
      <x v="23"/>
    </i>
    <i r="2">
      <x v="6"/>
    </i>
    <i r="1">
      <x v="24"/>
    </i>
    <i r="2">
      <x v="7"/>
    </i>
    <i r="1">
      <x v="25"/>
    </i>
    <i r="2">
      <x v="8"/>
    </i>
    <i r="1">
      <x v="26"/>
    </i>
    <i r="2">
      <x v="9"/>
    </i>
    <i r="1">
      <x v="29"/>
    </i>
    <i r="2">
      <x v="12"/>
    </i>
    <i r="1">
      <x v="36"/>
    </i>
    <i r="2">
      <x v="26"/>
    </i>
    <i r="1">
      <x v="41"/>
    </i>
    <i r="2">
      <x v="13"/>
    </i>
    <i r="1">
      <x v="42"/>
    </i>
    <i r="2">
      <x v="187"/>
    </i>
    <i r="1">
      <x v="43"/>
    </i>
    <i r="2">
      <x v="188"/>
    </i>
    <i r="1">
      <x v="44"/>
    </i>
    <i r="2">
      <x v="189"/>
    </i>
    <i r="1">
      <x v="45"/>
    </i>
    <i r="2">
      <x v="190"/>
    </i>
    <i r="1">
      <x v="46"/>
    </i>
    <i r="2">
      <x v="191"/>
    </i>
    <i r="1">
      <x v="47"/>
    </i>
    <i r="2">
      <x v="192"/>
    </i>
    <i r="1">
      <x v="48"/>
    </i>
    <i r="2">
      <x v="193"/>
    </i>
    <i>
      <x v="1"/>
    </i>
    <i r="1">
      <x v="27"/>
    </i>
    <i r="2">
      <x v="10"/>
    </i>
    <i r="1">
      <x v="28"/>
    </i>
    <i r="2">
      <x v="11"/>
    </i>
    <i r="1">
      <x v="30"/>
    </i>
    <i r="2">
      <x v="14"/>
    </i>
    <i r="1">
      <x v="33"/>
    </i>
    <i r="2">
      <x v="18"/>
    </i>
    <i r="1">
      <x v="34"/>
    </i>
    <i r="2">
      <x v="17"/>
    </i>
    <i r="2">
      <x v="19"/>
    </i>
    <i r="2">
      <x v="20"/>
    </i>
    <i r="2">
      <x v="22"/>
    </i>
    <i r="2">
      <x v="23"/>
    </i>
    <i r="2">
      <x v="24"/>
    </i>
    <i r="2">
      <x v="25"/>
    </i>
    <i r="1">
      <x v="35"/>
    </i>
    <i r="2">
      <x v="21"/>
    </i>
    <i r="1">
      <x v="49"/>
    </i>
    <i r="2">
      <x v="242"/>
    </i>
    <i r="1">
      <x v="50"/>
    </i>
    <i r="2">
      <x v="243"/>
    </i>
    <i>
      <x v="2"/>
    </i>
    <i r="1">
      <x v="31"/>
    </i>
    <i r="2">
      <x v="15"/>
    </i>
    <i r="1">
      <x v="32"/>
    </i>
    <i r="2">
      <x v="16"/>
    </i>
    <i r="1">
      <x v="37"/>
    </i>
    <i r="2">
      <x v="102"/>
    </i>
    <i r="1">
      <x v="38"/>
    </i>
    <i r="2">
      <x v="103"/>
    </i>
    <i r="1">
      <x v="40"/>
    </i>
    <i r="2">
      <x v="104"/>
    </i>
    <i r="2">
      <x v="105"/>
    </i>
    <i>
      <x v="3"/>
    </i>
    <i r="1">
      <x v="60"/>
    </i>
    <i r="2">
      <x v="211"/>
    </i>
    <i r="2">
      <x v="212"/>
    </i>
    <i r="1">
      <x v="61"/>
    </i>
    <i r="2">
      <x v="210"/>
    </i>
    <i r="2">
      <x v="213"/>
    </i>
    <i r="2">
      <x v="214"/>
    </i>
    <i r="2">
      <x v="215"/>
    </i>
    <i r="2">
      <x v="216"/>
    </i>
    <i>
      <x v="4"/>
    </i>
    <i r="1">
      <x v="19"/>
    </i>
    <i r="2">
      <x v="144"/>
    </i>
    <i r="2">
      <x v="146"/>
    </i>
    <i r="2">
      <x v="150"/>
    </i>
    <i r="2">
      <x v="153"/>
    </i>
    <i r="2">
      <x v="155"/>
    </i>
    <i r="1">
      <x v="20"/>
    </i>
    <i r="2">
      <x v="145"/>
    </i>
    <i r="2">
      <x v="147"/>
    </i>
    <i r="2">
      <x v="148"/>
    </i>
    <i r="2">
      <x v="149"/>
    </i>
    <i r="2">
      <x v="151"/>
    </i>
    <i r="2">
      <x v="152"/>
    </i>
    <i r="2">
      <x v="154"/>
    </i>
    <i r="2">
      <x v="156"/>
    </i>
    <i>
      <x v="5"/>
    </i>
    <i r="1">
      <x v="62"/>
    </i>
    <i r="2">
      <x v="217"/>
    </i>
    <i r="2">
      <x v="221"/>
    </i>
    <i r="1">
      <x v="63"/>
    </i>
    <i r="2">
      <x v="218"/>
    </i>
    <i r="2">
      <x v="220"/>
    </i>
    <i r="2">
      <x v="222"/>
    </i>
    <i r="1">
      <x v="64"/>
    </i>
    <i r="2">
      <x v="219"/>
    </i>
    <i r="2">
      <x v="223"/>
    </i>
    <i r="2">
      <x v="224"/>
    </i>
    <i>
      <x v="6"/>
    </i>
    <i r="1">
      <x v="1"/>
    </i>
    <i r="2">
      <x v="27"/>
    </i>
    <i r="2">
      <x v="28"/>
    </i>
    <i r="2">
      <x v="29"/>
    </i>
    <i r="2">
      <x v="32"/>
    </i>
    <i r="2">
      <x v="33"/>
    </i>
    <i r="2">
      <x v="35"/>
    </i>
    <i r="2">
      <x v="37"/>
    </i>
    <i r="2">
      <x v="41"/>
    </i>
    <i r="2">
      <x v="42"/>
    </i>
    <i r="2">
      <x v="43"/>
    </i>
    <i r="2">
      <x v="44"/>
    </i>
    <i r="2">
      <x v="46"/>
    </i>
    <i r="1">
      <x v="2"/>
    </i>
    <i r="2">
      <x v="30"/>
    </i>
    <i r="2">
      <x v="31"/>
    </i>
    <i r="2">
      <x v="34"/>
    </i>
    <i r="2">
      <x v="36"/>
    </i>
    <i r="2">
      <x v="38"/>
    </i>
    <i r="2">
      <x v="39"/>
    </i>
    <i r="2">
      <x v="40"/>
    </i>
    <i r="2">
      <x v="45"/>
    </i>
    <i r="2">
      <x v="47"/>
    </i>
    <i r="2">
      <x v="48"/>
    </i>
    <i>
      <x v="7"/>
    </i>
    <i r="1">
      <x v="9"/>
    </i>
    <i r="2">
      <x v="81"/>
    </i>
    <i r="2">
      <x v="85"/>
    </i>
    <i r="2">
      <x v="87"/>
    </i>
    <i r="1">
      <x v="10"/>
    </i>
    <i r="2">
      <x v="81"/>
    </i>
    <i r="2">
      <x v="82"/>
    </i>
    <i r="2">
      <x v="86"/>
    </i>
    <i r="2">
      <x v="88"/>
    </i>
    <i r="2">
      <x v="89"/>
    </i>
    <i r="2">
      <x v="90"/>
    </i>
    <i r="2">
      <x v="261"/>
    </i>
    <i r="2">
      <x v="262"/>
    </i>
    <i>
      <x v="8"/>
    </i>
    <i r="1">
      <x v="53"/>
    </i>
    <i r="2">
      <x v="171"/>
    </i>
    <i r="2">
      <x v="172"/>
    </i>
    <i r="2">
      <x v="173"/>
    </i>
    <i r="2">
      <x v="174"/>
    </i>
    <i r="2">
      <x v="175"/>
    </i>
    <i r="2">
      <x v="176"/>
    </i>
    <i>
      <x v="9"/>
    </i>
    <i r="1">
      <x v="69"/>
    </i>
    <i r="2">
      <x v="246"/>
    </i>
    <i r="2">
      <x v="248"/>
    </i>
    <i r="2">
      <x v="249"/>
    </i>
    <i r="2">
      <x v="250"/>
    </i>
    <i r="2">
      <x v="251"/>
    </i>
    <i r="2">
      <x v="252"/>
    </i>
    <i r="2">
      <x v="253"/>
    </i>
    <i r="1">
      <x v="70"/>
    </i>
    <i r="2">
      <x v="245"/>
    </i>
    <i r="2">
      <x v="247"/>
    </i>
    <i>
      <x v="10"/>
    </i>
    <i r="1">
      <x v="3"/>
    </i>
    <i r="2">
      <x v="49"/>
    </i>
    <i r="2">
      <x v="50"/>
    </i>
    <i r="2">
      <x v="51"/>
    </i>
    <i r="2">
      <x v="53"/>
    </i>
    <i r="2">
      <x v="54"/>
    </i>
    <i r="2">
      <x v="57"/>
    </i>
    <i r="1">
      <x v="4"/>
    </i>
    <i r="2">
      <x v="52"/>
    </i>
    <i r="2">
      <x v="55"/>
    </i>
    <i r="2">
      <x v="56"/>
    </i>
    <i r="2">
      <x v="58"/>
    </i>
    <i r="2">
      <x v="59"/>
    </i>
    <i r="2">
      <x v="60"/>
    </i>
    <i r="2">
      <x v="61"/>
    </i>
    <i>
      <x v="11"/>
    </i>
    <i r="1">
      <x v="5"/>
    </i>
    <i r="2">
      <x v="63"/>
    </i>
    <i r="2">
      <x v="66"/>
    </i>
    <i r="1">
      <x v="6"/>
    </i>
    <i r="2">
      <x v="64"/>
    </i>
    <i r="2">
      <x v="65"/>
    </i>
    <i r="2">
      <x v="69"/>
    </i>
    <i r="2">
      <x v="70"/>
    </i>
    <i r="1">
      <x v="7"/>
    </i>
    <i r="2">
      <x v="62"/>
    </i>
    <i r="2">
      <x v="67"/>
    </i>
    <i r="2">
      <x v="68"/>
    </i>
    <i r="2">
      <x v="71"/>
    </i>
    <i>
      <x v="12"/>
    </i>
    <i r="1">
      <x v="51"/>
    </i>
    <i r="2">
      <x v="164"/>
    </i>
    <i r="2">
      <x v="166"/>
    </i>
    <i r="1">
      <x v="52"/>
    </i>
    <i r="2">
      <x v="165"/>
    </i>
    <i r="2">
      <x v="166"/>
    </i>
    <i r="2">
      <x v="167"/>
    </i>
    <i r="2">
      <x v="168"/>
    </i>
    <i r="2">
      <x v="169"/>
    </i>
    <i r="2">
      <x v="170"/>
    </i>
    <i>
      <x v="13"/>
    </i>
    <i r="1">
      <x v="65"/>
    </i>
    <i r="2">
      <x v="229"/>
    </i>
    <i r="2">
      <x v="231"/>
    </i>
    <i r="1">
      <x v="66"/>
    </i>
    <i r="2">
      <x v="225"/>
    </i>
    <i r="2">
      <x v="226"/>
    </i>
    <i r="2">
      <x v="227"/>
    </i>
    <i r="2">
      <x v="228"/>
    </i>
    <i r="2">
      <x v="230"/>
    </i>
    <i r="2">
      <x v="232"/>
    </i>
    <i r="2">
      <x v="233"/>
    </i>
    <i>
      <x v="14"/>
    </i>
    <i r="1">
      <x v="54"/>
    </i>
    <i r="2">
      <x v="177"/>
    </i>
    <i r="2">
      <x v="180"/>
    </i>
    <i r="2">
      <x v="181"/>
    </i>
    <i r="2">
      <x v="184"/>
    </i>
    <i r="1">
      <x v="55"/>
    </i>
    <i r="2">
      <x v="178"/>
    </i>
    <i r="2">
      <x v="183"/>
    </i>
    <i r="1">
      <x v="56"/>
    </i>
    <i r="2">
      <x v="179"/>
    </i>
    <i r="2">
      <x v="182"/>
    </i>
    <i r="2">
      <x v="185"/>
    </i>
    <i r="2">
      <x v="186"/>
    </i>
    <i>
      <x v="15"/>
    </i>
    <i r="1">
      <x v="67"/>
    </i>
    <i r="2">
      <x v="234"/>
    </i>
    <i r="2">
      <x v="236"/>
    </i>
    <i r="2">
      <x v="240"/>
    </i>
    <i r="1">
      <x v="68"/>
    </i>
    <i r="2">
      <x v="235"/>
    </i>
    <i r="2">
      <x v="237"/>
    </i>
    <i r="2">
      <x v="238"/>
    </i>
    <i r="2">
      <x v="239"/>
    </i>
    <i r="2">
      <x v="241"/>
    </i>
    <i>
      <x v="16"/>
    </i>
    <i r="1">
      <x v="13"/>
    </i>
    <i r="2">
      <x v="110"/>
    </i>
    <i r="2">
      <x v="112"/>
    </i>
    <i r="2">
      <x v="113"/>
    </i>
    <i r="2">
      <x v="114"/>
    </i>
    <i r="2">
      <x v="118"/>
    </i>
    <i r="2">
      <x v="123"/>
    </i>
    <i r="2">
      <x v="126"/>
    </i>
    <i r="2">
      <x v="127"/>
    </i>
    <i r="1">
      <x v="14"/>
    </i>
    <i r="2">
      <x v="108"/>
    </i>
    <i r="2">
      <x v="111"/>
    </i>
    <i r="2">
      <x v="115"/>
    </i>
    <i r="2">
      <x v="116"/>
    </i>
    <i r="2">
      <x v="122"/>
    </i>
    <i r="2">
      <x v="124"/>
    </i>
    <i r="2">
      <x v="128"/>
    </i>
    <i r="2">
      <x v="129"/>
    </i>
    <i r="1">
      <x v="15"/>
    </i>
    <i r="2">
      <x v="106"/>
    </i>
    <i r="2">
      <x v="107"/>
    </i>
    <i r="2">
      <x v="109"/>
    </i>
    <i r="2">
      <x v="117"/>
    </i>
    <i r="2">
      <x v="119"/>
    </i>
    <i r="2">
      <x v="120"/>
    </i>
    <i r="2">
      <x v="121"/>
    </i>
    <i r="2">
      <x v="125"/>
    </i>
    <i>
      <x v="1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>
      <x v="18"/>
    </i>
    <i r="1">
      <x v="16"/>
    </i>
    <i r="2">
      <x v="130"/>
    </i>
    <i r="2">
      <x v="131"/>
    </i>
    <i r="2">
      <x v="132"/>
    </i>
    <i r="2">
      <x v="133"/>
    </i>
    <i>
      <x v="19"/>
    </i>
    <i r="1">
      <x v="57"/>
    </i>
    <i r="2">
      <x v="196"/>
    </i>
    <i r="2">
      <x v="198"/>
    </i>
    <i r="2">
      <x v="200"/>
    </i>
    <i r="2">
      <x v="201"/>
    </i>
    <i r="2">
      <x v="206"/>
    </i>
    <i r="2">
      <x v="208"/>
    </i>
    <i r="2">
      <x v="209"/>
    </i>
    <i r="1">
      <x v="58"/>
    </i>
    <i r="2">
      <x v="197"/>
    </i>
    <i r="2">
      <x v="202"/>
    </i>
    <i r="2">
      <x v="204"/>
    </i>
    <i r="1">
      <x v="59"/>
    </i>
    <i r="2">
      <x v="195"/>
    </i>
    <i r="2">
      <x v="199"/>
    </i>
    <i r="2">
      <x v="203"/>
    </i>
    <i r="2">
      <x v="205"/>
    </i>
    <i r="2">
      <x v="207"/>
    </i>
    <i>
      <x v="20"/>
    </i>
    <i r="1">
      <x v="21"/>
    </i>
    <i r="2">
      <x v="158"/>
    </i>
    <i r="2">
      <x v="159"/>
    </i>
    <i r="2">
      <x v="160"/>
    </i>
    <i r="2">
      <x v="161"/>
    </i>
    <i r="2">
      <x v="163"/>
    </i>
    <i r="1">
      <x v="22"/>
    </i>
    <i r="2">
      <x v="157"/>
    </i>
    <i r="2">
      <x v="162"/>
    </i>
    <i>
      <x v="21"/>
    </i>
    <i r="1">
      <x v="11"/>
    </i>
    <i r="2">
      <x v="91"/>
    </i>
    <i r="2">
      <x v="92"/>
    </i>
    <i r="2">
      <x v="95"/>
    </i>
    <i r="2">
      <x v="96"/>
    </i>
    <i r="2">
      <x v="98"/>
    </i>
    <i r="1">
      <x v="12"/>
    </i>
    <i r="2">
      <x v="93"/>
    </i>
    <i r="2">
      <x v="94"/>
    </i>
    <i r="2">
      <x v="97"/>
    </i>
    <i r="2">
      <x v="99"/>
    </i>
    <i r="2">
      <x v="100"/>
    </i>
    <i r="2">
      <x v="101"/>
    </i>
    <i>
      <x v="22"/>
    </i>
    <i r="1">
      <x v="17"/>
    </i>
    <i r="2">
      <x v="134"/>
    </i>
    <i r="2">
      <x v="138"/>
    </i>
    <i r="1">
      <x v="18"/>
    </i>
    <i r="2">
      <x v="135"/>
    </i>
    <i r="2">
      <x v="136"/>
    </i>
    <i r="2">
      <x v="137"/>
    </i>
    <i r="2">
      <x v="139"/>
    </i>
    <i r="2">
      <x v="140"/>
    </i>
    <i r="2">
      <x v="141"/>
    </i>
    <i r="2">
      <x v="142"/>
    </i>
    <i r="2">
      <x v="143"/>
    </i>
    <i>
      <x v="23"/>
    </i>
    <i r="1">
      <x v="8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>
      <x v="24"/>
    </i>
    <i r="1">
      <x v="71"/>
    </i>
    <i r="2">
      <x v="254"/>
    </i>
    <i r="2">
      <x v="255"/>
    </i>
    <i r="2">
      <x v="256"/>
    </i>
    <i r="2">
      <x v="257"/>
    </i>
    <i r="2">
      <x v="258"/>
    </i>
    <i r="2">
      <x v="259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求和项:2021学生数" fld="10" baseField="0" baseItem="0"/>
    <dataField name="求和项:2021班级数" fld="11" baseField="0" baseItem="0"/>
    <dataField name="求和项:2021教师数" fld="12" baseField="0" baseItem="0"/>
    <dataField name="求和项:上学期" fld="22" baseField="0" baseItem="0"/>
    <dataField name="求和项:2022学生数" fld="7" baseField="0" baseItem="0"/>
    <dataField name="求和项:2022班级数" fld="8" baseField="0" baseItem="0"/>
    <dataField name="求和项:2022教师数" fld="9" baseField="0" baseItem="0"/>
    <dataField name="求和项:下学期" fld="24" baseField="0" baseItem="0"/>
    <dataField name="求和项:合计" fld="26" baseField="0" baseItem="0"/>
  </dataFields>
  <formats count="670">
    <format dxfId="825">
      <pivotArea field="0" type="button" dataOnly="0" labelOnly="1" outline="0" fieldPosition="0"/>
    </format>
    <format dxfId="826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27">
      <pivotArea collapsedLevelsAreSubtotals="1" fieldPosition="0">
        <references count="1">
          <reference field="0" count="1">
            <x v="0"/>
          </reference>
        </references>
      </pivotArea>
    </format>
    <format dxfId="828">
      <pivotArea dataOnly="0" labelOnly="1" fieldPosition="0">
        <references count="1">
          <reference field="0" count="1">
            <x v="0"/>
          </reference>
        </references>
      </pivotArea>
    </format>
    <format dxfId="829">
      <pivotArea collapsedLevelsAreSubtotals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830">
      <pivotArea dataOnly="0" labelOnly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831">
      <pivotArea collapsedLevelsAreSubtotals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832">
      <pivotArea dataOnly="0" labelOnly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833">
      <pivotArea collapsedLevelsAreSubtotals="1" fieldPosition="0">
        <references count="1">
          <reference field="0" count="1">
            <x v="1"/>
          </reference>
        </references>
      </pivotArea>
    </format>
    <format dxfId="834">
      <pivotArea dataOnly="0" labelOnly="1" fieldPosition="0">
        <references count="1">
          <reference field="0" count="1">
            <x v="1"/>
          </reference>
        </references>
      </pivotArea>
    </format>
    <format dxfId="835">
      <pivotArea collapsedLevelsAreSubtotals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836">
      <pivotArea dataOnly="0" labelOnly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837">
      <pivotArea collapsedLevelsAreSubtotals="1" fieldPosition="0">
        <references count="1">
          <reference field="0" count="1">
            <x v="2"/>
          </reference>
        </references>
      </pivotArea>
    </format>
    <format dxfId="838">
      <pivotArea dataOnly="0" labelOnly="1" fieldPosition="0">
        <references count="1">
          <reference field="0" count="1">
            <x v="2"/>
          </reference>
        </references>
      </pivotArea>
    </format>
    <format dxfId="839">
      <pivotArea collapsedLevelsAreSubtotals="1" fieldPosition="0">
        <references count="2">
          <reference field="0" count="1" selected="0">
            <x v="2"/>
          </reference>
          <reference field="6" count="1">
            <x v="39"/>
          </reference>
        </references>
      </pivotArea>
    </format>
    <format dxfId="840">
      <pivotArea dataOnly="0" labelOnly="1" fieldPosition="0">
        <references count="2">
          <reference field="0" count="1" selected="0">
            <x v="2"/>
          </reference>
          <reference field="6" count="1">
            <x v="39"/>
          </reference>
        </references>
      </pivotArea>
    </format>
    <format dxfId="841">
      <pivotArea collapsedLevelsAreSubtotals="1" fieldPosition="0">
        <references count="1">
          <reference field="0" count="1">
            <x v="3"/>
          </reference>
        </references>
      </pivotArea>
    </format>
    <format dxfId="842">
      <pivotArea dataOnly="0" labelOnly="1" fieldPosition="0">
        <references count="1">
          <reference field="0" count="1">
            <x v="3"/>
          </reference>
        </references>
      </pivotArea>
    </format>
    <format dxfId="843">
      <pivotArea collapsedLevelsAreSubtotals="1" fieldPosition="0">
        <references count="2">
          <reference field="0" count="1" selected="0">
            <x v="3"/>
          </reference>
          <reference field="6" count="1">
            <x v="61"/>
          </reference>
        </references>
      </pivotArea>
    </format>
    <format dxfId="844">
      <pivotArea dataOnly="0" labelOnly="1" fieldPosition="0">
        <references count="2">
          <reference field="0" count="1" selected="0">
            <x v="3"/>
          </reference>
          <reference field="6" count="1">
            <x v="61"/>
          </reference>
        </references>
      </pivotArea>
    </format>
    <format dxfId="845">
      <pivotArea collapsedLevelsAreSubtotals="1" fieldPosition="0">
        <references count="1">
          <reference field="0" count="1">
            <x v="4"/>
          </reference>
        </references>
      </pivotArea>
    </format>
    <format dxfId="846">
      <pivotArea collapsedLevelsAreSubtotals="1" fieldPosition="0">
        <references count="2">
          <reference field="0" count="1" selected="0">
            <x v="4"/>
          </reference>
          <reference field="6" count="1">
            <x v="19"/>
          </reference>
        </references>
      </pivotArea>
    </format>
    <format dxfId="847">
      <pivotArea dataOnly="0" labelOnly="1" fieldPosition="0">
        <references count="1">
          <reference field="0" count="1">
            <x v="4"/>
          </reference>
        </references>
      </pivotArea>
    </format>
    <format dxfId="848">
      <pivotArea dataOnly="0" labelOnly="1" fieldPosition="0">
        <references count="2">
          <reference field="0" count="1" selected="0">
            <x v="4"/>
          </reference>
          <reference field="6" count="1">
            <x v="19"/>
          </reference>
        </references>
      </pivotArea>
    </format>
    <format dxfId="849">
      <pivotArea collapsedLevelsAreSubtotals="1" fieldPosition="0">
        <references count="2">
          <reference field="0" count="1" selected="0">
            <x v="4"/>
          </reference>
          <reference field="6" count="1">
            <x v="20"/>
          </reference>
        </references>
      </pivotArea>
    </format>
    <format dxfId="850">
      <pivotArea dataOnly="0" labelOnly="1" fieldPosition="0">
        <references count="2">
          <reference field="0" count="1" selected="0">
            <x v="4"/>
          </reference>
          <reference field="6" count="1">
            <x v="20"/>
          </reference>
        </references>
      </pivotArea>
    </format>
    <format dxfId="851">
      <pivotArea collapsedLevelsAreSubtotals="1" fieldPosition="0">
        <references count="1">
          <reference field="0" count="1">
            <x v="5"/>
          </reference>
        </references>
      </pivotArea>
    </format>
    <format dxfId="852">
      <pivotArea dataOnly="0" labelOnly="1" fieldPosition="0">
        <references count="1">
          <reference field="0" count="1">
            <x v="5"/>
          </reference>
        </references>
      </pivotArea>
    </format>
    <format dxfId="853">
      <pivotArea collapsedLevelsAreSubtotals="1" fieldPosition="0">
        <references count="2">
          <reference field="0" count="1" selected="0">
            <x v="5"/>
          </reference>
          <reference field="6" count="1">
            <x v="63"/>
          </reference>
        </references>
      </pivotArea>
    </format>
    <format dxfId="854">
      <pivotArea dataOnly="0" labelOnly="1" fieldPosition="0">
        <references count="2">
          <reference field="0" count="1" selected="0">
            <x v="5"/>
          </reference>
          <reference field="6" count="1">
            <x v="63"/>
          </reference>
        </references>
      </pivotArea>
    </format>
    <format dxfId="855">
      <pivotArea collapsedLevelsAreSubtotals="1" fieldPosition="0">
        <references count="2">
          <reference field="0" count="1" selected="0">
            <x v="5"/>
          </reference>
          <reference field="6" count="1">
            <x v="64"/>
          </reference>
        </references>
      </pivotArea>
    </format>
    <format dxfId="856">
      <pivotArea dataOnly="0" labelOnly="1" fieldPosition="0">
        <references count="2">
          <reference field="0" count="1" selected="0">
            <x v="5"/>
          </reference>
          <reference field="6" count="1">
            <x v="64"/>
          </reference>
        </references>
      </pivotArea>
    </format>
    <format dxfId="857">
      <pivotArea collapsedLevelsAreSubtotals="1" fieldPosition="0">
        <references count="1">
          <reference field="0" count="1">
            <x v="6"/>
          </reference>
        </references>
      </pivotArea>
    </format>
    <format dxfId="858">
      <pivotArea collapsedLevelsAreSubtotals="1" fieldPosition="0">
        <references count="2">
          <reference field="0" count="1" selected="0">
            <x v="6"/>
          </reference>
          <reference field="6" count="1">
            <x v="1"/>
          </reference>
        </references>
      </pivotArea>
    </format>
    <format dxfId="859">
      <pivotArea dataOnly="0" labelOnly="1" fieldPosition="0">
        <references count="1">
          <reference field="0" count="1">
            <x v="6"/>
          </reference>
        </references>
      </pivotArea>
    </format>
    <format dxfId="860">
      <pivotArea dataOnly="0" labelOnly="1" fieldPosition="0">
        <references count="2">
          <reference field="0" count="1" selected="0">
            <x v="6"/>
          </reference>
          <reference field="6" count="1">
            <x v="1"/>
          </reference>
        </references>
      </pivotArea>
    </format>
    <format dxfId="861">
      <pivotArea collapsedLevelsAreSubtotals="1" fieldPosition="0">
        <references count="2">
          <reference field="0" count="1" selected="0">
            <x v="6"/>
          </reference>
          <reference field="6" count="1">
            <x v="2"/>
          </reference>
        </references>
      </pivotArea>
    </format>
    <format dxfId="862">
      <pivotArea dataOnly="0" labelOnly="1" fieldPosition="0">
        <references count="2">
          <reference field="0" count="1" selected="0">
            <x v="6"/>
          </reference>
          <reference field="6" count="1">
            <x v="2"/>
          </reference>
        </references>
      </pivotArea>
    </format>
    <format dxfId="863">
      <pivotArea collapsedLevelsAreSubtotals="1" fieldPosition="0">
        <references count="1">
          <reference field="0" count="1">
            <x v="7"/>
          </reference>
        </references>
      </pivotArea>
    </format>
    <format dxfId="864">
      <pivotArea collapsedLevelsAreSubtotals="1" fieldPosition="0">
        <references count="2">
          <reference field="0" count="1" selected="0">
            <x v="7"/>
          </reference>
          <reference field="6" count="1">
            <x v="9"/>
          </reference>
        </references>
      </pivotArea>
    </format>
    <format dxfId="865">
      <pivotArea dataOnly="0" labelOnly="1" fieldPosition="0">
        <references count="1">
          <reference field="0" count="1">
            <x v="7"/>
          </reference>
        </references>
      </pivotArea>
    </format>
    <format dxfId="866">
      <pivotArea dataOnly="0" labelOnly="1" fieldPosition="0">
        <references count="2">
          <reference field="0" count="1" selected="0">
            <x v="7"/>
          </reference>
          <reference field="6" count="1">
            <x v="9"/>
          </reference>
        </references>
      </pivotArea>
    </format>
    <format dxfId="867">
      <pivotArea collapsedLevelsAreSubtotals="1" fieldPosition="0">
        <references count="2">
          <reference field="0" count="1" selected="0">
            <x v="7"/>
          </reference>
          <reference field="6" count="1">
            <x v="10"/>
          </reference>
        </references>
      </pivotArea>
    </format>
    <format dxfId="868">
      <pivotArea dataOnly="0" labelOnly="1" fieldPosition="0">
        <references count="2">
          <reference field="0" count="1" selected="0">
            <x v="7"/>
          </reference>
          <reference field="6" count="1">
            <x v="10"/>
          </reference>
        </references>
      </pivotArea>
    </format>
    <format dxfId="869">
      <pivotArea collapsedLevelsAreSubtotals="1" fieldPosition="0">
        <references count="1">
          <reference field="0" count="1">
            <x v="8"/>
          </reference>
        </references>
      </pivotArea>
    </format>
    <format dxfId="870">
      <pivotArea collapsedLevelsAreSubtotals="1" fieldPosition="0">
        <references count="2">
          <reference field="0" count="1" selected="0">
            <x v="8"/>
          </reference>
          <reference field="6" count="1">
            <x v="53"/>
          </reference>
        </references>
      </pivotArea>
    </format>
    <format dxfId="871">
      <pivotArea dataOnly="0" labelOnly="1" fieldPosition="0">
        <references count="1">
          <reference field="0" count="1">
            <x v="8"/>
          </reference>
        </references>
      </pivotArea>
    </format>
    <format dxfId="872">
      <pivotArea dataOnly="0" labelOnly="1" fieldPosition="0">
        <references count="2">
          <reference field="0" count="1" selected="0">
            <x v="8"/>
          </reference>
          <reference field="6" count="1">
            <x v="53"/>
          </reference>
        </references>
      </pivotArea>
    </format>
    <format dxfId="873">
      <pivotArea collapsedLevelsAreSubtotals="1" fieldPosition="0">
        <references count="1">
          <reference field="0" count="1">
            <x v="9"/>
          </reference>
        </references>
      </pivotArea>
    </format>
    <format dxfId="874">
      <pivotArea collapsedLevelsAreSubtotals="1" fieldPosition="0">
        <references count="2">
          <reference field="0" count="1" selected="0">
            <x v="9"/>
          </reference>
          <reference field="6" count="1">
            <x v="69"/>
          </reference>
        </references>
      </pivotArea>
    </format>
    <format dxfId="875">
      <pivotArea dataOnly="0" labelOnly="1" fieldPosition="0">
        <references count="1">
          <reference field="0" count="1">
            <x v="9"/>
          </reference>
        </references>
      </pivotArea>
    </format>
    <format dxfId="876">
      <pivotArea dataOnly="0" labelOnly="1" fieldPosition="0">
        <references count="2">
          <reference field="0" count="1" selected="0">
            <x v="9"/>
          </reference>
          <reference field="6" count="1">
            <x v="69"/>
          </reference>
        </references>
      </pivotArea>
    </format>
    <format dxfId="877">
      <pivotArea collapsedLevelsAreSubtotals="1" fieldPosition="0">
        <references count="1">
          <reference field="0" count="1">
            <x v="10"/>
          </reference>
        </references>
      </pivotArea>
    </format>
    <format dxfId="878">
      <pivotArea collapsedLevelsAreSubtotals="1" fieldPosition="0">
        <references count="2">
          <reference field="0" count="1" selected="0">
            <x v="10"/>
          </reference>
          <reference field="6" count="1">
            <x v="3"/>
          </reference>
        </references>
      </pivotArea>
    </format>
    <format dxfId="879">
      <pivotArea dataOnly="0" labelOnly="1" fieldPosition="0">
        <references count="1">
          <reference field="0" count="1">
            <x v="10"/>
          </reference>
        </references>
      </pivotArea>
    </format>
    <format dxfId="880">
      <pivotArea dataOnly="0" labelOnly="1" fieldPosition="0">
        <references count="2">
          <reference field="0" count="1" selected="0">
            <x v="10"/>
          </reference>
          <reference field="6" count="1">
            <x v="3"/>
          </reference>
        </references>
      </pivotArea>
    </format>
    <format dxfId="881">
      <pivotArea collapsedLevelsAreSubtotals="1" fieldPosition="0">
        <references count="2">
          <reference field="0" count="1" selected="0">
            <x v="10"/>
          </reference>
          <reference field="6" count="1">
            <x v="4"/>
          </reference>
        </references>
      </pivotArea>
    </format>
    <format dxfId="882">
      <pivotArea dataOnly="0" labelOnly="1" fieldPosition="0">
        <references count="2">
          <reference field="0" count="1" selected="0">
            <x v="10"/>
          </reference>
          <reference field="6" count="1">
            <x v="4"/>
          </reference>
        </references>
      </pivotArea>
    </format>
    <format dxfId="883">
      <pivotArea collapsedLevelsAreSubtotals="1" fieldPosition="0">
        <references count="1">
          <reference field="0" count="1">
            <x v="11"/>
          </reference>
        </references>
      </pivotArea>
    </format>
    <format dxfId="884">
      <pivotArea collapsedLevelsAreSubtotals="1" fieldPosition="0">
        <references count="2">
          <reference field="0" count="1" selected="0">
            <x v="11"/>
          </reference>
          <reference field="6" count="1">
            <x v="5"/>
          </reference>
        </references>
      </pivotArea>
    </format>
    <format dxfId="885">
      <pivotArea dataOnly="0" labelOnly="1" fieldPosition="0">
        <references count="1">
          <reference field="0" count="1">
            <x v="11"/>
          </reference>
        </references>
      </pivotArea>
    </format>
    <format dxfId="886">
      <pivotArea dataOnly="0" labelOnly="1" fieldPosition="0">
        <references count="2">
          <reference field="0" count="1" selected="0">
            <x v="11"/>
          </reference>
          <reference field="6" count="1">
            <x v="5"/>
          </reference>
        </references>
      </pivotArea>
    </format>
    <format dxfId="887">
      <pivotArea collapsedLevelsAreSubtotals="1" fieldPosition="0">
        <references count="2">
          <reference field="0" count="1" selected="0">
            <x v="11"/>
          </reference>
          <reference field="6" count="1">
            <x v="6"/>
          </reference>
        </references>
      </pivotArea>
    </format>
    <format dxfId="888">
      <pivotArea dataOnly="0" labelOnly="1" fieldPosition="0">
        <references count="2">
          <reference field="0" count="1" selected="0">
            <x v="11"/>
          </reference>
          <reference field="6" count="1">
            <x v="6"/>
          </reference>
        </references>
      </pivotArea>
    </format>
    <format dxfId="889">
      <pivotArea collapsedLevelsAreSubtotals="1" fieldPosition="0">
        <references count="2">
          <reference field="0" count="1" selected="0">
            <x v="11"/>
          </reference>
          <reference field="6" count="1">
            <x v="7"/>
          </reference>
        </references>
      </pivotArea>
    </format>
    <format dxfId="890">
      <pivotArea dataOnly="0" labelOnly="1" fieldPosition="0">
        <references count="2">
          <reference field="0" count="1" selected="0">
            <x v="11"/>
          </reference>
          <reference field="6" count="1">
            <x v="7"/>
          </reference>
        </references>
      </pivotArea>
    </format>
    <format dxfId="891">
      <pivotArea collapsedLevelsAreSubtotals="1" fieldPosition="0">
        <references count="1">
          <reference field="0" count="1">
            <x v="12"/>
          </reference>
        </references>
      </pivotArea>
    </format>
    <format dxfId="892">
      <pivotArea dataOnly="0" labelOnly="1" fieldPosition="0">
        <references count="1">
          <reference field="0" count="1">
            <x v="12"/>
          </reference>
        </references>
      </pivotArea>
    </format>
    <format dxfId="893">
      <pivotArea collapsedLevelsAreSubtotals="1" fieldPosition="0">
        <references count="2">
          <reference field="0" count="1" selected="0">
            <x v="12"/>
          </reference>
          <reference field="6" count="1">
            <x v="52"/>
          </reference>
        </references>
      </pivotArea>
    </format>
    <format dxfId="894">
      <pivotArea dataOnly="0" labelOnly="1" fieldPosition="0">
        <references count="2">
          <reference field="0" count="1" selected="0">
            <x v="12"/>
          </reference>
          <reference field="6" count="1">
            <x v="52"/>
          </reference>
        </references>
      </pivotArea>
    </format>
    <format dxfId="895">
      <pivotArea collapsedLevelsAreSubtotals="1" fieldPosition="0">
        <references count="1">
          <reference field="0" count="1">
            <x v="13"/>
          </reference>
        </references>
      </pivotArea>
    </format>
    <format dxfId="896">
      <pivotArea collapsedLevelsAreSubtotals="1" fieldPosition="0">
        <references count="2">
          <reference field="0" count="1" selected="0">
            <x v="13"/>
          </reference>
          <reference field="6" count="1">
            <x v="65"/>
          </reference>
        </references>
      </pivotArea>
    </format>
    <format dxfId="897">
      <pivotArea dataOnly="0" labelOnly="1" fieldPosition="0">
        <references count="1">
          <reference field="0" count="1">
            <x v="13"/>
          </reference>
        </references>
      </pivotArea>
    </format>
    <format dxfId="898">
      <pivotArea dataOnly="0" labelOnly="1" fieldPosition="0">
        <references count="2">
          <reference field="0" count="1" selected="0">
            <x v="13"/>
          </reference>
          <reference field="6" count="1">
            <x v="65"/>
          </reference>
        </references>
      </pivotArea>
    </format>
    <format dxfId="899">
      <pivotArea collapsedLevelsAreSubtotals="1" fieldPosition="0">
        <references count="2">
          <reference field="0" count="1" selected="0">
            <x v="13"/>
          </reference>
          <reference field="6" count="1">
            <x v="66"/>
          </reference>
        </references>
      </pivotArea>
    </format>
    <format dxfId="900">
      <pivotArea dataOnly="0" labelOnly="1" fieldPosition="0">
        <references count="2">
          <reference field="0" count="1" selected="0">
            <x v="13"/>
          </reference>
          <reference field="6" count="1">
            <x v="66"/>
          </reference>
        </references>
      </pivotArea>
    </format>
    <format dxfId="901">
      <pivotArea collapsedLevelsAreSubtotals="1" fieldPosition="0">
        <references count="1">
          <reference field="0" count="1">
            <x v="14"/>
          </reference>
        </references>
      </pivotArea>
    </format>
    <format dxfId="902">
      <pivotArea collapsedLevelsAreSubtotals="1" fieldPosition="0">
        <references count="2">
          <reference field="0" count="1" selected="0">
            <x v="14"/>
          </reference>
          <reference field="6" count="1">
            <x v="54"/>
          </reference>
        </references>
      </pivotArea>
    </format>
    <format dxfId="903">
      <pivotArea dataOnly="0" labelOnly="1" fieldPosition="0">
        <references count="1">
          <reference field="0" count="1">
            <x v="14"/>
          </reference>
        </references>
      </pivotArea>
    </format>
    <format dxfId="904">
      <pivotArea dataOnly="0" labelOnly="1" fieldPosition="0">
        <references count="2">
          <reference field="0" count="1" selected="0">
            <x v="14"/>
          </reference>
          <reference field="6" count="1">
            <x v="54"/>
          </reference>
        </references>
      </pivotArea>
    </format>
    <format dxfId="905">
      <pivotArea collapsedLevelsAreSubtotals="1" fieldPosition="0">
        <references count="2">
          <reference field="0" count="1" selected="0">
            <x v="14"/>
          </reference>
          <reference field="6" count="1">
            <x v="55"/>
          </reference>
        </references>
      </pivotArea>
    </format>
    <format dxfId="906">
      <pivotArea dataOnly="0" labelOnly="1" fieldPosition="0">
        <references count="2">
          <reference field="0" count="1" selected="0">
            <x v="14"/>
          </reference>
          <reference field="6" count="1">
            <x v="55"/>
          </reference>
        </references>
      </pivotArea>
    </format>
    <format dxfId="907">
      <pivotArea collapsedLevelsAreSubtotals="1" fieldPosition="0">
        <references count="2">
          <reference field="0" count="1" selected="0">
            <x v="14"/>
          </reference>
          <reference field="6" count="1">
            <x v="56"/>
          </reference>
        </references>
      </pivotArea>
    </format>
    <format dxfId="908">
      <pivotArea dataOnly="0" labelOnly="1" fieldPosition="0">
        <references count="2">
          <reference field="0" count="1" selected="0">
            <x v="14"/>
          </reference>
          <reference field="6" count="1">
            <x v="56"/>
          </reference>
        </references>
      </pivotArea>
    </format>
    <format dxfId="909">
      <pivotArea collapsedLevelsAreSubtotals="1" fieldPosition="0">
        <references count="1">
          <reference field="0" count="1">
            <x v="15"/>
          </reference>
        </references>
      </pivotArea>
    </format>
    <format dxfId="910">
      <pivotArea collapsedLevelsAreSubtotals="1" fieldPosition="0">
        <references count="2">
          <reference field="0" count="1" selected="0">
            <x v="15"/>
          </reference>
          <reference field="6" count="1">
            <x v="67"/>
          </reference>
        </references>
      </pivotArea>
    </format>
    <format dxfId="911">
      <pivotArea dataOnly="0" labelOnly="1" fieldPosition="0">
        <references count="1">
          <reference field="0" count="1">
            <x v="15"/>
          </reference>
        </references>
      </pivotArea>
    </format>
    <format dxfId="912">
      <pivotArea dataOnly="0" labelOnly="1" fieldPosition="0">
        <references count="2">
          <reference field="0" count="1" selected="0">
            <x v="15"/>
          </reference>
          <reference field="6" count="1">
            <x v="67"/>
          </reference>
        </references>
      </pivotArea>
    </format>
    <format dxfId="913">
      <pivotArea collapsedLevelsAreSubtotals="1" fieldPosition="0">
        <references count="2">
          <reference field="0" count="1" selected="0">
            <x v="15"/>
          </reference>
          <reference field="6" count="1">
            <x v="68"/>
          </reference>
        </references>
      </pivotArea>
    </format>
    <format dxfId="914">
      <pivotArea dataOnly="0" labelOnly="1" fieldPosition="0">
        <references count="2">
          <reference field="0" count="1" selected="0">
            <x v="15"/>
          </reference>
          <reference field="6" count="1">
            <x v="68"/>
          </reference>
        </references>
      </pivotArea>
    </format>
    <format dxfId="915">
      <pivotArea collapsedLevelsAreSubtotals="1" fieldPosition="0">
        <references count="1">
          <reference field="0" count="1">
            <x v="16"/>
          </reference>
        </references>
      </pivotArea>
    </format>
    <format dxfId="916">
      <pivotArea collapsedLevelsAreSubtotals="1" fieldPosition="0">
        <references count="2">
          <reference field="0" count="1" selected="0">
            <x v="16"/>
          </reference>
          <reference field="6" count="1">
            <x v="13"/>
          </reference>
        </references>
      </pivotArea>
    </format>
    <format dxfId="917">
      <pivotArea dataOnly="0" labelOnly="1" fieldPosition="0">
        <references count="1">
          <reference field="0" count="1">
            <x v="16"/>
          </reference>
        </references>
      </pivotArea>
    </format>
    <format dxfId="918">
      <pivotArea dataOnly="0" labelOnly="1" fieldPosition="0">
        <references count="2">
          <reference field="0" count="1" selected="0">
            <x v="16"/>
          </reference>
          <reference field="6" count="1">
            <x v="13"/>
          </reference>
        </references>
      </pivotArea>
    </format>
    <format dxfId="919">
      <pivotArea collapsedLevelsAreSubtotals="1" fieldPosition="0">
        <references count="2">
          <reference field="0" count="1" selected="0">
            <x v="16"/>
          </reference>
          <reference field="6" count="1">
            <x v="14"/>
          </reference>
        </references>
      </pivotArea>
    </format>
    <format dxfId="920">
      <pivotArea dataOnly="0" labelOnly="1" fieldPosition="0">
        <references count="2">
          <reference field="0" count="1" selected="0">
            <x v="16"/>
          </reference>
          <reference field="6" count="1">
            <x v="14"/>
          </reference>
        </references>
      </pivotArea>
    </format>
    <format dxfId="921">
      <pivotArea collapsedLevelsAreSubtotals="1" fieldPosition="0">
        <references count="2">
          <reference field="0" count="1" selected="0">
            <x v="16"/>
          </reference>
          <reference field="6" count="1">
            <x v="15"/>
          </reference>
        </references>
      </pivotArea>
    </format>
    <format dxfId="922">
      <pivotArea dataOnly="0" labelOnly="1" fieldPosition="0">
        <references count="2">
          <reference field="0" count="1" selected="0">
            <x v="16"/>
          </reference>
          <reference field="6" count="1">
            <x v="15"/>
          </reference>
        </references>
      </pivotArea>
    </format>
    <format dxfId="923">
      <pivotArea collapsedLevelsAreSubtotals="1" fieldPosition="0">
        <references count="1">
          <reference field="0" count="1">
            <x v="17"/>
          </reference>
        </references>
      </pivotArea>
    </format>
    <format dxfId="924">
      <pivotArea collapsedLevelsAreSubtotals="1" fieldPosition="0">
        <references count="2">
          <reference field="0" count="1" selected="0">
            <x v="17"/>
          </reference>
          <reference field="6" count="1">
            <x v="0"/>
          </reference>
        </references>
      </pivotArea>
    </format>
    <format dxfId="925">
      <pivotArea dataOnly="0" labelOnly="1" fieldPosition="0">
        <references count="1">
          <reference field="0" count="1">
            <x v="17"/>
          </reference>
        </references>
      </pivotArea>
    </format>
    <format dxfId="926">
      <pivotArea dataOnly="0" labelOnly="1" fieldPosition="0">
        <references count="2">
          <reference field="0" count="1" selected="0">
            <x v="17"/>
          </reference>
          <reference field="6" count="1">
            <x v="0"/>
          </reference>
        </references>
      </pivotArea>
    </format>
    <format dxfId="927">
      <pivotArea collapsedLevelsAreSubtotals="1" fieldPosition="0">
        <references count="1">
          <reference field="0" count="1">
            <x v="18"/>
          </reference>
        </references>
      </pivotArea>
    </format>
    <format dxfId="928">
      <pivotArea collapsedLevelsAreSubtotals="1" fieldPosition="0">
        <references count="2">
          <reference field="0" count="1" selected="0">
            <x v="18"/>
          </reference>
          <reference field="6" count="1">
            <x v="16"/>
          </reference>
        </references>
      </pivotArea>
    </format>
    <format dxfId="929">
      <pivotArea dataOnly="0" labelOnly="1" fieldPosition="0">
        <references count="1">
          <reference field="0" count="1">
            <x v="18"/>
          </reference>
        </references>
      </pivotArea>
    </format>
    <format dxfId="930">
      <pivotArea dataOnly="0" labelOnly="1" fieldPosition="0">
        <references count="2">
          <reference field="0" count="1" selected="0">
            <x v="18"/>
          </reference>
          <reference field="6" count="1">
            <x v="16"/>
          </reference>
        </references>
      </pivotArea>
    </format>
    <format dxfId="931">
      <pivotArea collapsedLevelsAreSubtotals="1" fieldPosition="0">
        <references count="1">
          <reference field="0" count="1">
            <x v="19"/>
          </reference>
        </references>
      </pivotArea>
    </format>
    <format dxfId="932">
      <pivotArea collapsedLevelsAreSubtotals="1" fieldPosition="0">
        <references count="2">
          <reference field="0" count="1" selected="0">
            <x v="19"/>
          </reference>
          <reference field="6" count="1">
            <x v="57"/>
          </reference>
        </references>
      </pivotArea>
    </format>
    <format dxfId="933">
      <pivotArea dataOnly="0" labelOnly="1" fieldPosition="0">
        <references count="1">
          <reference field="0" count="1">
            <x v="19"/>
          </reference>
        </references>
      </pivotArea>
    </format>
    <format dxfId="934">
      <pivotArea dataOnly="0" labelOnly="1" fieldPosition="0">
        <references count="2">
          <reference field="0" count="1" selected="0">
            <x v="19"/>
          </reference>
          <reference field="6" count="1">
            <x v="57"/>
          </reference>
        </references>
      </pivotArea>
    </format>
    <format dxfId="935">
      <pivotArea collapsedLevelsAreSubtotals="1" fieldPosition="0">
        <references count="2">
          <reference field="0" count="1" selected="0">
            <x v="19"/>
          </reference>
          <reference field="6" count="1">
            <x v="58"/>
          </reference>
        </references>
      </pivotArea>
    </format>
    <format dxfId="936">
      <pivotArea dataOnly="0" labelOnly="1" fieldPosition="0">
        <references count="2">
          <reference field="0" count="1" selected="0">
            <x v="19"/>
          </reference>
          <reference field="6" count="1">
            <x v="58"/>
          </reference>
        </references>
      </pivotArea>
    </format>
    <format dxfId="937">
      <pivotArea collapsedLevelsAreSubtotals="1" fieldPosition="0">
        <references count="2">
          <reference field="0" count="1" selected="0">
            <x v="19"/>
          </reference>
          <reference field="6" count="1">
            <x v="59"/>
          </reference>
        </references>
      </pivotArea>
    </format>
    <format dxfId="938">
      <pivotArea dataOnly="0" labelOnly="1" fieldPosition="0">
        <references count="2">
          <reference field="0" count="1" selected="0">
            <x v="19"/>
          </reference>
          <reference field="6" count="1">
            <x v="59"/>
          </reference>
        </references>
      </pivotArea>
    </format>
    <format dxfId="939">
      <pivotArea collapsedLevelsAreSubtotals="1" fieldPosition="0">
        <references count="1">
          <reference field="0" count="1">
            <x v="20"/>
          </reference>
        </references>
      </pivotArea>
    </format>
    <format dxfId="940">
      <pivotArea collapsedLevelsAreSubtotals="1" fieldPosition="0">
        <references count="2">
          <reference field="0" count="1" selected="0">
            <x v="20"/>
          </reference>
          <reference field="6" count="1">
            <x v="21"/>
          </reference>
        </references>
      </pivotArea>
    </format>
    <format dxfId="941">
      <pivotArea dataOnly="0" labelOnly="1" fieldPosition="0">
        <references count="1">
          <reference field="0" count="1">
            <x v="20"/>
          </reference>
        </references>
      </pivotArea>
    </format>
    <format dxfId="942">
      <pivotArea dataOnly="0" labelOnly="1" fieldPosition="0">
        <references count="2">
          <reference field="0" count="1" selected="0">
            <x v="20"/>
          </reference>
          <reference field="6" count="1">
            <x v="21"/>
          </reference>
        </references>
      </pivotArea>
    </format>
    <format dxfId="943">
      <pivotArea collapsedLevelsAreSubtotals="1" fieldPosition="0">
        <references count="1">
          <reference field="0" count="1">
            <x v="21"/>
          </reference>
        </references>
      </pivotArea>
    </format>
    <format dxfId="944">
      <pivotArea collapsedLevelsAreSubtotals="1" fieldPosition="0">
        <references count="2">
          <reference field="0" count="1" selected="0">
            <x v="21"/>
          </reference>
          <reference field="6" count="1">
            <x v="11"/>
          </reference>
        </references>
      </pivotArea>
    </format>
    <format dxfId="945">
      <pivotArea dataOnly="0" labelOnly="1" fieldPosition="0">
        <references count="1">
          <reference field="0" count="1">
            <x v="21"/>
          </reference>
        </references>
      </pivotArea>
    </format>
    <format dxfId="946">
      <pivotArea dataOnly="0" labelOnly="1" fieldPosition="0">
        <references count="2">
          <reference field="0" count="1" selected="0">
            <x v="21"/>
          </reference>
          <reference field="6" count="1">
            <x v="11"/>
          </reference>
        </references>
      </pivotArea>
    </format>
    <format dxfId="947">
      <pivotArea collapsedLevelsAreSubtotals="1" fieldPosition="0">
        <references count="2">
          <reference field="0" count="1" selected="0">
            <x v="21"/>
          </reference>
          <reference field="6" count="1">
            <x v="12"/>
          </reference>
        </references>
      </pivotArea>
    </format>
    <format dxfId="948">
      <pivotArea dataOnly="0" labelOnly="1" fieldPosition="0">
        <references count="2">
          <reference field="0" count="1" selected="0">
            <x v="21"/>
          </reference>
          <reference field="6" count="1">
            <x v="12"/>
          </reference>
        </references>
      </pivotArea>
    </format>
    <format dxfId="949">
      <pivotArea collapsedLevelsAreSubtotals="1" fieldPosition="0">
        <references count="1">
          <reference field="0" count="1">
            <x v="22"/>
          </reference>
        </references>
      </pivotArea>
    </format>
    <format dxfId="950">
      <pivotArea collapsedLevelsAreSubtotals="1" fieldPosition="0">
        <references count="2">
          <reference field="0" count="1" selected="0">
            <x v="22"/>
          </reference>
          <reference field="6" count="1">
            <x v="17"/>
          </reference>
        </references>
      </pivotArea>
    </format>
    <format dxfId="951">
      <pivotArea dataOnly="0" labelOnly="1" fieldPosition="0">
        <references count="1">
          <reference field="0" count="1">
            <x v="22"/>
          </reference>
        </references>
      </pivotArea>
    </format>
    <format dxfId="952">
      <pivotArea dataOnly="0" labelOnly="1" fieldPosition="0">
        <references count="2">
          <reference field="0" count="1" selected="0">
            <x v="22"/>
          </reference>
          <reference field="6" count="1">
            <x v="17"/>
          </reference>
        </references>
      </pivotArea>
    </format>
    <format dxfId="953">
      <pivotArea collapsedLevelsAreSubtotals="1" fieldPosition="0">
        <references count="2">
          <reference field="0" count="1" selected="0">
            <x v="22"/>
          </reference>
          <reference field="6" count="1">
            <x v="18"/>
          </reference>
        </references>
      </pivotArea>
    </format>
    <format dxfId="954">
      <pivotArea dataOnly="0" labelOnly="1" fieldPosition="0">
        <references count="2">
          <reference field="0" count="1" selected="0">
            <x v="22"/>
          </reference>
          <reference field="6" count="1">
            <x v="18"/>
          </reference>
        </references>
      </pivotArea>
    </format>
    <format dxfId="955">
      <pivotArea collapsedLevelsAreSubtotals="1" fieldPosition="0">
        <references count="1">
          <reference field="0" count="1">
            <x v="23"/>
          </reference>
        </references>
      </pivotArea>
    </format>
    <format dxfId="956">
      <pivotArea collapsedLevelsAreSubtotals="1" fieldPosition="0">
        <references count="2">
          <reference field="0" count="1" selected="0">
            <x v="23"/>
          </reference>
          <reference field="6" count="1">
            <x v="8"/>
          </reference>
        </references>
      </pivotArea>
    </format>
    <format dxfId="957">
      <pivotArea dataOnly="0" labelOnly="1" fieldPosition="0">
        <references count="1">
          <reference field="0" count="1">
            <x v="23"/>
          </reference>
        </references>
      </pivotArea>
    </format>
    <format dxfId="958">
      <pivotArea dataOnly="0" labelOnly="1" fieldPosition="0">
        <references count="2">
          <reference field="0" count="1" selected="0">
            <x v="23"/>
          </reference>
          <reference field="6" count="1">
            <x v="8"/>
          </reference>
        </references>
      </pivotArea>
    </format>
    <format dxfId="959">
      <pivotArea collapsedLevelsAreSubtotals="1" fieldPosition="0">
        <references count="1">
          <reference field="0" count="1">
            <x v="24"/>
          </reference>
        </references>
      </pivotArea>
    </format>
    <format dxfId="960">
      <pivotArea collapsedLevelsAreSubtotals="1" fieldPosition="0">
        <references count="2">
          <reference field="0" count="1" selected="0">
            <x v="24"/>
          </reference>
          <reference field="6" count="1">
            <x v="71"/>
          </reference>
        </references>
      </pivotArea>
    </format>
    <format dxfId="961">
      <pivotArea dataOnly="0" labelOnly="1" fieldPosition="0">
        <references count="1">
          <reference field="0" count="1">
            <x v="24"/>
          </reference>
        </references>
      </pivotArea>
    </format>
    <format dxfId="962">
      <pivotArea dataOnly="0" labelOnly="1" fieldPosition="0">
        <references count="2">
          <reference field="0" count="1" selected="0">
            <x v="24"/>
          </reference>
          <reference field="6" count="1">
            <x v="71"/>
          </reference>
        </references>
      </pivotArea>
    </format>
    <format dxfId="963">
      <pivotArea grandRow="1" outline="0" collapsedLevelsAreSubtotals="1" fieldPosition="0"/>
    </format>
    <format dxfId="964">
      <pivotArea dataOnly="0" labelOnly="1" grandRow="1" outline="0" fieldPosition="0"/>
    </format>
    <format dxfId="965">
      <pivotArea outline="0" collapsedLevelsAreSubtotals="1" fieldPosition="0"/>
    </format>
    <format dxfId="966">
      <pivotArea field="0" type="button" dataOnly="0" labelOnly="1" outline="0" fieldPosition="0"/>
    </format>
    <format dxfId="967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968">
      <pivotArea dataOnly="0" labelOnly="1" grandRow="1" outline="0" fieldPosition="0"/>
    </format>
    <format dxfId="969">
      <pivotArea dataOnly="0" labelOnly="1" fieldPosition="0">
        <references count="2">
          <reference field="0" count="1" selected="0">
            <x v="0"/>
          </reference>
          <reference field="6" count="50">
            <x v="1"/>
            <x v="2"/>
            <x v="3"/>
            <x v="4"/>
            <x v="5"/>
            <x v="6"/>
            <x v="7"/>
            <x v="9"/>
            <x v="10"/>
            <x v="19"/>
            <x v="20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60"/>
            <x v="61"/>
            <x v="62"/>
            <x v="63"/>
            <x v="64"/>
            <x v="65"/>
            <x v="69"/>
            <x v="70"/>
          </reference>
        </references>
      </pivotArea>
    </format>
    <format dxfId="970">
      <pivotArea dataOnly="0" labelOnly="1" fieldPosition="0">
        <references count="2">
          <reference field="0" count="1" selected="0">
            <x v="13"/>
          </reference>
          <reference field="6" count="22">
            <x v="0"/>
            <x v="8"/>
            <x v="11"/>
            <x v="12"/>
            <x v="13"/>
            <x v="14"/>
            <x v="15"/>
            <x v="16"/>
            <x v="17"/>
            <x v="18"/>
            <x v="21"/>
            <x v="22"/>
            <x v="54"/>
            <x v="55"/>
            <x v="56"/>
            <x v="57"/>
            <x v="58"/>
            <x v="59"/>
            <x v="66"/>
            <x v="67"/>
            <x v="68"/>
            <x v="71"/>
          </reference>
        </references>
      </pivotArea>
    </format>
    <format dxfId="971">
      <pivotArea dataOnly="0" labelOnly="1" fieldPosition="0">
        <references count="3">
          <reference field="0" count="1" selected="0">
            <x v="0"/>
          </reference>
          <reference field="3" count="49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102"/>
            <x v="103"/>
            <x v="104"/>
            <x v="105"/>
            <x v="144"/>
            <x v="145"/>
            <x v="146"/>
            <x v="147"/>
            <x v="148"/>
            <x v="150"/>
            <x v="153"/>
            <x v="155"/>
            <x v="187"/>
            <x v="188"/>
            <x v="189"/>
            <x v="190"/>
            <x v="191"/>
            <x v="192"/>
            <x v="193"/>
            <x v="210"/>
            <x v="211"/>
            <x v="212"/>
            <x v="213"/>
            <x v="214"/>
            <x v="215"/>
            <x v="216"/>
            <x v="242"/>
            <x v="243"/>
          </reference>
          <reference field="6" count="1" selected="0">
            <x v="23"/>
          </reference>
        </references>
      </pivotArea>
    </format>
    <format dxfId="972">
      <pivotArea dataOnly="0" labelOnly="1" fieldPosition="0">
        <references count="3">
          <reference field="0" count="1" selected="0">
            <x v="4"/>
          </reference>
          <reference field="3" count="49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81"/>
            <x v="82"/>
            <x v="83"/>
            <x v="84"/>
            <x v="85"/>
            <x v="86"/>
            <x v="87"/>
            <x v="88"/>
            <x v="89"/>
            <x v="90"/>
            <x v="149"/>
            <x v="151"/>
            <x v="152"/>
            <x v="154"/>
            <x v="156"/>
            <x v="171"/>
            <x v="172"/>
            <x v="173"/>
            <x v="174"/>
            <x v="217"/>
            <x v="218"/>
            <x v="219"/>
            <x v="220"/>
            <x v="221"/>
            <x v="222"/>
            <x v="223"/>
            <x v="224"/>
          </reference>
          <reference field="6" count="1" selected="0">
            <x v="20"/>
          </reference>
        </references>
      </pivotArea>
    </format>
    <format dxfId="973">
      <pivotArea dataOnly="0" labelOnly="1" fieldPosition="0">
        <references count="3">
          <reference field="0" count="1" selected="0">
            <x v="8"/>
          </reference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164"/>
            <x v="165"/>
            <x v="166"/>
            <x v="167"/>
            <x v="168"/>
            <x v="169"/>
            <x v="170"/>
            <x v="175"/>
            <x v="176"/>
            <x v="225"/>
            <x v="226"/>
            <x v="227"/>
            <x v="228"/>
            <x v="229"/>
            <x v="230"/>
            <x v="231"/>
            <x v="232"/>
            <x v="245"/>
            <x v="246"/>
            <x v="247"/>
            <x v="248"/>
            <x v="249"/>
            <x v="250"/>
            <x v="251"/>
            <x v="252"/>
            <x v="253"/>
          </reference>
          <reference field="6" count="1" selected="0">
            <x v="53"/>
          </reference>
        </references>
      </pivotArea>
    </format>
    <format dxfId="974">
      <pivotArea dataOnly="0" labelOnly="1" fieldPosition="0">
        <references count="3">
          <reference field="0" count="1" selected="0">
            <x v="13"/>
          </reference>
          <reference field="3" count="50">
            <x v="0"/>
            <x v="1"/>
            <x v="2"/>
            <x v="3"/>
            <x v="4"/>
            <x v="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77"/>
            <x v="178"/>
            <x v="179"/>
            <x v="180"/>
            <x v="181"/>
            <x v="182"/>
            <x v="183"/>
            <x v="184"/>
            <x v="185"/>
            <x v="186"/>
            <x v="233"/>
            <x v="234"/>
            <x v="235"/>
            <x v="236"/>
            <x v="237"/>
            <x v="238"/>
            <x v="239"/>
            <x v="240"/>
            <x v="241"/>
          </reference>
          <reference field="6" count="1" selected="0">
            <x v="66"/>
          </reference>
        </references>
      </pivotArea>
    </format>
    <format dxfId="975">
      <pivotArea dataOnly="0" labelOnly="1" fieldPosition="0">
        <references count="3">
          <reference field="0" count="1" selected="0">
            <x v="18"/>
          </reference>
          <reference field="3" count="50">
            <x v="72"/>
            <x v="73"/>
            <x v="74"/>
            <x v="75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57"/>
            <x v="158"/>
            <x v="159"/>
            <x v="160"/>
            <x v="161"/>
            <x v="162"/>
            <x v="163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  <reference field="6" count="1" selected="0">
            <x v="16"/>
          </reference>
        </references>
      </pivotArea>
    </format>
    <format dxfId="976">
      <pivotArea dataOnly="0" labelOnly="1" fieldPosition="0">
        <references count="3">
          <reference field="0" count="1" selected="0">
            <x v="23"/>
          </reference>
          <reference field="3" count="11">
            <x v="76"/>
            <x v="77"/>
            <x v="78"/>
            <x v="79"/>
            <x v="80"/>
            <x v="254"/>
            <x v="255"/>
            <x v="256"/>
            <x v="257"/>
            <x v="258"/>
            <x v="259"/>
          </reference>
          <reference field="6" count="1" selected="0">
            <x v="8"/>
          </reference>
        </references>
      </pivotArea>
    </format>
    <format dxfId="97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78">
      <pivotArea collapsedLevelsAreSubtotals="1" fieldPosition="0">
        <references count="1">
          <reference field="0" count="1">
            <x v="0"/>
          </reference>
        </references>
      </pivotArea>
    </format>
    <format dxfId="979">
      <pivotArea dataOnly="0" labelOnly="1" fieldPosition="0">
        <references count="1">
          <reference field="0" count="1">
            <x v="0"/>
          </reference>
        </references>
      </pivotArea>
    </format>
    <format dxfId="980">
      <pivotArea collapsedLevelsAreSubtotals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981">
      <pivotArea collapsedLevelsAreSubtotals="1" fieldPosition="0">
        <references count="3">
          <reference field="0" count="1" selected="0">
            <x v="0"/>
          </reference>
          <reference field="3" count="1">
            <x v="189"/>
          </reference>
          <reference field="6" count="1" selected="0">
            <x v="44"/>
          </reference>
        </references>
      </pivotArea>
    </format>
    <format dxfId="982">
      <pivotArea dataOnly="0" labelOnly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983">
      <pivotArea dataOnly="0" labelOnly="1" fieldPosition="0">
        <references count="3">
          <reference field="0" count="1" selected="0">
            <x v="0"/>
          </reference>
          <reference field="3" count="1">
            <x v="189"/>
          </reference>
          <reference field="6" count="1" selected="0">
            <x v="44"/>
          </reference>
        </references>
      </pivotArea>
    </format>
    <format dxfId="984">
      <pivotArea collapsedLevelsAreSubtotals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985">
      <pivotArea collapsedLevelsAreSubtotals="1" fieldPosition="0">
        <references count="3">
          <reference field="0" count="1" selected="0">
            <x v="0"/>
          </reference>
          <reference field="3" count="1">
            <x v="192"/>
          </reference>
          <reference field="6" count="1" selected="0">
            <x v="47"/>
          </reference>
        </references>
      </pivotArea>
    </format>
    <format dxfId="986">
      <pivotArea dataOnly="0" labelOnly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987">
      <pivotArea dataOnly="0" labelOnly="1" fieldPosition="0">
        <references count="3">
          <reference field="0" count="1" selected="0">
            <x v="0"/>
          </reference>
          <reference field="3" count="1">
            <x v="192"/>
          </reference>
          <reference field="6" count="1" selected="0">
            <x v="47"/>
          </reference>
        </references>
      </pivotArea>
    </format>
    <format dxfId="988">
      <pivotArea collapsedLevelsAreSubtotals="1" fieldPosition="0">
        <references count="1">
          <reference field="0" count="1">
            <x v="1"/>
          </reference>
        </references>
      </pivotArea>
    </format>
    <format dxfId="989">
      <pivotArea dataOnly="0" labelOnly="1" fieldPosition="0">
        <references count="1">
          <reference field="0" count="1">
            <x v="1"/>
          </reference>
        </references>
      </pivotArea>
    </format>
    <format dxfId="990">
      <pivotArea collapsedLevelsAreSubtotals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991">
      <pivotArea collapsedLevelsAreSubtotals="1" fieldPosition="0">
        <references count="3">
          <reference field="0" count="1" selected="0">
            <x v="1"/>
          </reference>
          <reference field="3" count="1">
            <x v="17"/>
          </reference>
          <reference field="6" count="1" selected="0">
            <x v="34"/>
          </reference>
        </references>
      </pivotArea>
    </format>
    <format dxfId="992">
      <pivotArea dataOnly="0" labelOnly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993">
      <pivotArea dataOnly="0" labelOnly="1" fieldPosition="0">
        <references count="3">
          <reference field="0" count="1" selected="0">
            <x v="1"/>
          </reference>
          <reference field="3" count="1">
            <x v="17"/>
          </reference>
          <reference field="6" count="1" selected="0">
            <x v="34"/>
          </reference>
        </references>
      </pivotArea>
    </format>
    <format dxfId="994">
      <pivotArea collapsedLevelsAreSubtotals="1" fieldPosition="0">
        <references count="3">
          <reference field="0" count="1" selected="0">
            <x v="1"/>
          </reference>
          <reference field="3" count="1">
            <x v="20"/>
          </reference>
          <reference field="6" count="1" selected="0">
            <x v="34"/>
          </reference>
        </references>
      </pivotArea>
    </format>
    <format dxfId="995">
      <pivotArea dataOnly="0" labelOnly="1" fieldPosition="0">
        <references count="3">
          <reference field="0" count="1" selected="0">
            <x v="1"/>
          </reference>
          <reference field="3" count="1">
            <x v="20"/>
          </reference>
          <reference field="6" count="1" selected="0">
            <x v="34"/>
          </reference>
        </references>
      </pivotArea>
    </format>
    <format dxfId="996">
      <pivotArea collapsedLevelsAreSubtotals="1" fieldPosition="0">
        <references count="3">
          <reference field="0" count="1" selected="0">
            <x v="1"/>
          </reference>
          <reference field="3" count="3">
            <x v="23"/>
            <x v="24"/>
            <x v="25"/>
          </reference>
          <reference field="6" count="1" selected="0">
            <x v="34"/>
          </reference>
        </references>
      </pivotArea>
    </format>
    <format dxfId="997">
      <pivotArea dataOnly="0" labelOnly="1" fieldPosition="0">
        <references count="3">
          <reference field="0" count="1" selected="0">
            <x v="1"/>
          </reference>
          <reference field="3" count="3">
            <x v="23"/>
            <x v="24"/>
            <x v="25"/>
          </reference>
          <reference field="6" count="1" selected="0">
            <x v="34"/>
          </reference>
        </references>
      </pivotArea>
    </format>
    <format dxfId="998">
      <pivotArea collapsedLevelsAreSubtotals="1" fieldPosition="0">
        <references count="1">
          <reference field="0" count="1">
            <x v="2"/>
          </reference>
        </references>
      </pivotArea>
    </format>
    <format dxfId="999">
      <pivotArea dataOnly="0" labelOnly="1" fieldPosition="0">
        <references count="1">
          <reference field="0" count="1">
            <x v="2"/>
          </reference>
        </references>
      </pivotArea>
    </format>
    <format dxfId="1000">
      <pivotArea collapsedLevelsAreSubtotals="1" fieldPosition="0">
        <references count="2">
          <reference field="0" count="1" selected="0">
            <x v="2"/>
          </reference>
          <reference field="6" count="1">
            <x v="40"/>
          </reference>
        </references>
      </pivotArea>
    </format>
    <format dxfId="1001">
      <pivotArea dataOnly="0" labelOnly="1" fieldPosition="0">
        <references count="2">
          <reference field="0" count="1" selected="0">
            <x v="2"/>
          </reference>
          <reference field="6" count="1">
            <x v="40"/>
          </reference>
        </references>
      </pivotArea>
    </format>
    <format dxfId="1002">
      <pivotArea collapsedLevelsAreSubtotals="1" fieldPosition="0">
        <references count="3">
          <reference field="0" count="1" selected="0">
            <x v="2"/>
          </reference>
          <reference field="3" count="1">
            <x v="105"/>
          </reference>
          <reference field="6" count="1" selected="0">
            <x v="40"/>
          </reference>
        </references>
      </pivotArea>
    </format>
    <format dxfId="1003">
      <pivotArea collapsedLevelsAreSubtotals="1" fieldPosition="0">
        <references count="1">
          <reference field="0" count="1">
            <x v="3"/>
          </reference>
        </references>
      </pivotArea>
    </format>
    <format dxfId="1004">
      <pivotArea dataOnly="0" labelOnly="1" fieldPosition="0">
        <references count="1">
          <reference field="0" count="1">
            <x v="3"/>
          </reference>
        </references>
      </pivotArea>
    </format>
    <format dxfId="1005">
      <pivotArea dataOnly="0" labelOnly="1" fieldPosition="0">
        <references count="3">
          <reference field="0" count="1" selected="0">
            <x v="2"/>
          </reference>
          <reference field="3" count="1">
            <x v="105"/>
          </reference>
          <reference field="6" count="1" selected="0">
            <x v="40"/>
          </reference>
        </references>
      </pivotArea>
    </format>
    <format dxfId="1006">
      <pivotArea collapsedLevelsAreSubtotals="1" fieldPosition="0">
        <references count="2">
          <reference field="0" count="1" selected="0">
            <x v="3"/>
          </reference>
          <reference field="6" count="1">
            <x v="61"/>
          </reference>
        </references>
      </pivotArea>
    </format>
    <format dxfId="1007">
      <pivotArea collapsedLevelsAreSubtotals="1" fieldPosition="0">
        <references count="3">
          <reference field="0" count="1" selected="0">
            <x v="3"/>
          </reference>
          <reference field="3" count="4">
            <x v="210"/>
            <x v="213"/>
            <x v="214"/>
            <x v="215"/>
          </reference>
          <reference field="6" count="1" selected="0">
            <x v="61"/>
          </reference>
        </references>
      </pivotArea>
    </format>
    <format dxfId="1008">
      <pivotArea dataOnly="0" labelOnly="1" fieldPosition="0">
        <references count="2">
          <reference field="0" count="1" selected="0">
            <x v="3"/>
          </reference>
          <reference field="6" count="1">
            <x v="61"/>
          </reference>
        </references>
      </pivotArea>
    </format>
    <format dxfId="1009">
      <pivotArea dataOnly="0" labelOnly="1" fieldPosition="0">
        <references count="3">
          <reference field="0" count="1" selected="0">
            <x v="3"/>
          </reference>
          <reference field="3" count="4">
            <x v="210"/>
            <x v="213"/>
            <x v="214"/>
            <x v="215"/>
          </reference>
          <reference field="6" count="1" selected="0">
            <x v="61"/>
          </reference>
        </references>
      </pivotArea>
    </format>
    <format dxfId="1010">
      <pivotArea collapsedLevelsAreSubtotals="1" fieldPosition="0">
        <references count="1">
          <reference field="0" count="1">
            <x v="4"/>
          </reference>
        </references>
      </pivotArea>
    </format>
    <format dxfId="1011">
      <pivotArea collapsedLevelsAreSubtotals="1" fieldPosition="0">
        <references count="2">
          <reference field="0" count="1" selected="0">
            <x v="4"/>
          </reference>
          <reference field="6" count="1">
            <x v="19"/>
          </reference>
        </references>
      </pivotArea>
    </format>
    <format dxfId="1012">
      <pivotArea dataOnly="0" labelOnly="1" fieldPosition="0">
        <references count="1">
          <reference field="0" count="1">
            <x v="4"/>
          </reference>
        </references>
      </pivotArea>
    </format>
    <format dxfId="1013">
      <pivotArea dataOnly="0" labelOnly="1" fieldPosition="0">
        <references count="2">
          <reference field="0" count="1" selected="0">
            <x v="4"/>
          </reference>
          <reference field="6" count="1">
            <x v="19"/>
          </reference>
        </references>
      </pivotArea>
    </format>
    <format dxfId="1014">
      <pivotArea collapsedLevelsAreSubtotals="1" fieldPosition="0">
        <references count="3">
          <reference field="0" count="1" selected="0">
            <x v="4"/>
          </reference>
          <reference field="3" count="3">
            <x v="150"/>
            <x v="153"/>
            <x v="155"/>
          </reference>
          <reference field="6" count="1" selected="0">
            <x v="19"/>
          </reference>
        </references>
      </pivotArea>
    </format>
    <format dxfId="1015">
      <pivotArea collapsedLevelsAreSubtotals="1" fieldPosition="0">
        <references count="2">
          <reference field="0" count="1" selected="0">
            <x v="4"/>
          </reference>
          <reference field="6" count="1">
            <x v="20"/>
          </reference>
        </references>
      </pivotArea>
    </format>
    <format dxfId="1016">
      <pivotArea dataOnly="0" labelOnly="1" fieldPosition="0">
        <references count="2">
          <reference field="0" count="1" selected="0">
            <x v="4"/>
          </reference>
          <reference field="6" count="1">
            <x v="20"/>
          </reference>
        </references>
      </pivotArea>
    </format>
    <format dxfId="1017">
      <pivotArea dataOnly="0" labelOnly="1" fieldPosition="0">
        <references count="3">
          <reference field="0" count="1" selected="0">
            <x v="4"/>
          </reference>
          <reference field="3" count="3">
            <x v="150"/>
            <x v="153"/>
            <x v="155"/>
          </reference>
          <reference field="6" count="1" selected="0">
            <x v="19"/>
          </reference>
        </references>
      </pivotArea>
    </format>
    <format dxfId="1018">
      <pivotArea collapsedLevelsAreSubtotals="1" fieldPosition="0">
        <references count="3">
          <reference field="0" count="1" selected="0">
            <x v="4"/>
          </reference>
          <reference field="3" count="3">
            <x v="149"/>
            <x v="151"/>
            <x v="152"/>
          </reference>
          <reference field="6" count="1" selected="0">
            <x v="20"/>
          </reference>
        </references>
      </pivotArea>
    </format>
    <format dxfId="1019">
      <pivotArea dataOnly="0" labelOnly="1" fieldPosition="0">
        <references count="3">
          <reference field="0" count="1" selected="0">
            <x v="4"/>
          </reference>
          <reference field="3" count="3">
            <x v="149"/>
            <x v="151"/>
            <x v="152"/>
          </reference>
          <reference field="6" count="1" selected="0">
            <x v="20"/>
          </reference>
        </references>
      </pivotArea>
    </format>
    <format dxfId="1020">
      <pivotArea collapsedLevelsAreSubtotals="1" fieldPosition="0">
        <references count="3">
          <reference field="0" count="1" selected="0">
            <x v="4"/>
          </reference>
          <reference field="3" count="1">
            <x v="156"/>
          </reference>
          <reference field="6" count="1" selected="0">
            <x v="20"/>
          </reference>
        </references>
      </pivotArea>
    </format>
    <format dxfId="1021">
      <pivotArea collapsedLevelsAreSubtotals="1" fieldPosition="0">
        <references count="1">
          <reference field="0" count="1">
            <x v="5"/>
          </reference>
        </references>
      </pivotArea>
    </format>
    <format dxfId="1022">
      <pivotArea dataOnly="0" labelOnly="1" fieldPosition="0">
        <references count="1">
          <reference field="0" count="1">
            <x v="5"/>
          </reference>
        </references>
      </pivotArea>
    </format>
    <format dxfId="1023">
      <pivotArea dataOnly="0" labelOnly="1" fieldPosition="0">
        <references count="3">
          <reference field="0" count="1" selected="0">
            <x v="4"/>
          </reference>
          <reference field="3" count="1">
            <x v="156"/>
          </reference>
          <reference field="6" count="1" selected="0">
            <x v="20"/>
          </reference>
        </references>
      </pivotArea>
    </format>
    <format dxfId="1024">
      <pivotArea collapsedLevelsAreSubtotals="1" fieldPosition="0">
        <references count="2">
          <reference field="0" count="1" selected="0">
            <x v="5"/>
          </reference>
          <reference field="6" count="1">
            <x v="63"/>
          </reference>
        </references>
      </pivotArea>
    </format>
    <format dxfId="1025">
      <pivotArea dataOnly="0" labelOnly="1" fieldPosition="0">
        <references count="2">
          <reference field="0" count="1" selected="0">
            <x v="5"/>
          </reference>
          <reference field="6" count="1">
            <x v="63"/>
          </reference>
        </references>
      </pivotArea>
    </format>
    <format dxfId="1026">
      <pivotArea collapsedLevelsAreSubtotals="1" fieldPosition="0">
        <references count="3">
          <reference field="0" count="1" selected="0">
            <x v="5"/>
          </reference>
          <reference field="3" count="2">
            <x v="220"/>
            <x v="222"/>
          </reference>
          <reference field="6" count="1" selected="0">
            <x v="63"/>
          </reference>
        </references>
      </pivotArea>
    </format>
    <format dxfId="1027">
      <pivotArea collapsedLevelsAreSubtotals="1" fieldPosition="0">
        <references count="2">
          <reference field="0" count="1" selected="0">
            <x v="5"/>
          </reference>
          <reference field="6" count="1">
            <x v="64"/>
          </reference>
        </references>
      </pivotArea>
    </format>
    <format dxfId="1028">
      <pivotArea collapsedLevelsAreSubtotals="1" fieldPosition="0">
        <references count="3">
          <reference field="0" count="1" selected="0">
            <x v="5"/>
          </reference>
          <reference field="3" count="3">
            <x v="219"/>
            <x v="223"/>
            <x v="224"/>
          </reference>
          <reference field="6" count="1" selected="0">
            <x v="64"/>
          </reference>
        </references>
      </pivotArea>
    </format>
    <format dxfId="1029">
      <pivotArea collapsedLevelsAreSubtotals="1" fieldPosition="0">
        <references count="1">
          <reference field="0" count="1">
            <x v="6"/>
          </reference>
        </references>
      </pivotArea>
    </format>
    <format dxfId="1030">
      <pivotArea collapsedLevelsAreSubtotals="1" fieldPosition="0">
        <references count="2">
          <reference field="0" count="1" selected="0">
            <x v="6"/>
          </reference>
          <reference field="6" count="1">
            <x v="1"/>
          </reference>
        </references>
      </pivotArea>
    </format>
    <format dxfId="1031">
      <pivotArea collapsedLevelsAreSubtotals="1" fieldPosition="0">
        <references count="3">
          <reference field="0" count="1" selected="0">
            <x v="6"/>
          </reference>
          <reference field="3" count="5">
            <x v="27"/>
            <x v="28"/>
            <x v="29"/>
            <x v="32"/>
            <x v="33"/>
          </reference>
          <reference field="6" count="1" selected="0">
            <x v="1"/>
          </reference>
        </references>
      </pivotArea>
    </format>
    <format dxfId="1032">
      <pivotArea dataOnly="0" labelOnly="1" fieldPosition="0">
        <references count="1">
          <reference field="0" count="1">
            <x v="6"/>
          </reference>
        </references>
      </pivotArea>
    </format>
    <format dxfId="1033">
      <pivotArea dataOnly="0" labelOnly="1" fieldPosition="0">
        <references count="2">
          <reference field="0" count="1" selected="0">
            <x v="5"/>
          </reference>
          <reference field="6" count="2">
            <x v="1"/>
            <x v="64"/>
          </reference>
        </references>
      </pivotArea>
    </format>
    <format dxfId="1034">
      <pivotArea dataOnly="0" labelOnly="1" fieldPosition="0">
        <references count="3">
          <reference field="0" count="1" selected="0">
            <x v="5"/>
          </reference>
          <reference field="3" count="10">
            <x v="27"/>
            <x v="28"/>
            <x v="29"/>
            <x v="32"/>
            <x v="33"/>
            <x v="219"/>
            <x v="220"/>
            <x v="222"/>
            <x v="223"/>
            <x v="224"/>
          </reference>
          <reference field="6" count="1" selected="0">
            <x v="63"/>
          </reference>
        </references>
      </pivotArea>
    </format>
    <format dxfId="1035">
      <pivotArea collapsedLevelsAreSubtotals="1" fieldPosition="0">
        <references count="3">
          <reference field="0" count="1" selected="0">
            <x v="6"/>
          </reference>
          <reference field="3" count="1">
            <x v="37"/>
          </reference>
          <reference field="6" count="1" selected="0">
            <x v="1"/>
          </reference>
        </references>
      </pivotArea>
    </format>
    <format dxfId="1036">
      <pivotArea dataOnly="0" labelOnly="1" fieldPosition="0">
        <references count="3">
          <reference field="0" count="1" selected="0">
            <x v="6"/>
          </reference>
          <reference field="3" count="1">
            <x v="37"/>
          </reference>
          <reference field="6" count="1" selected="0">
            <x v="1"/>
          </reference>
        </references>
      </pivotArea>
    </format>
    <format dxfId="1037">
      <pivotArea collapsedLevelsAreSubtotals="1" fieldPosition="0">
        <references count="3">
          <reference field="0" count="1" selected="0">
            <x v="6"/>
          </reference>
          <reference field="3" count="3">
            <x v="43"/>
            <x v="44"/>
            <x v="46"/>
          </reference>
          <reference field="6" count="1" selected="0">
            <x v="1"/>
          </reference>
        </references>
      </pivotArea>
    </format>
    <format dxfId="1038">
      <pivotArea collapsedLevelsAreSubtotals="1" fieldPosition="0">
        <references count="2">
          <reference field="0" count="1" selected="0">
            <x v="6"/>
          </reference>
          <reference field="6" count="1">
            <x v="2"/>
          </reference>
        </references>
      </pivotArea>
    </format>
    <format dxfId="1039">
      <pivotArea collapsedLevelsAreSubtotals="1" fieldPosition="0">
        <references count="3">
          <reference field="0" count="1" selected="0">
            <x v="6"/>
          </reference>
          <reference field="3" count="1">
            <x v="30"/>
          </reference>
          <reference field="6" count="1" selected="0">
            <x v="2"/>
          </reference>
        </references>
      </pivotArea>
    </format>
    <format dxfId="1040">
      <pivotArea dataOnly="0" labelOnly="1" fieldPosition="0">
        <references count="2">
          <reference field="0" count="1" selected="0">
            <x v="6"/>
          </reference>
          <reference field="6" count="1">
            <x v="2"/>
          </reference>
        </references>
      </pivotArea>
    </format>
    <format dxfId="1041">
      <pivotArea dataOnly="0" labelOnly="1" fieldPosition="0">
        <references count="3">
          <reference field="0" count="1" selected="0">
            <x v="6"/>
          </reference>
          <reference field="3" count="4">
            <x v="30"/>
            <x v="43"/>
            <x v="44"/>
            <x v="46"/>
          </reference>
          <reference field="6" count="1" selected="0">
            <x v="1"/>
          </reference>
        </references>
      </pivotArea>
    </format>
    <format dxfId="1042">
      <pivotArea collapsedLevelsAreSubtotals="1" fieldPosition="0">
        <references count="3">
          <reference field="0" count="1" selected="0">
            <x v="6"/>
          </reference>
          <reference field="3" count="2">
            <x v="36"/>
            <x v="38"/>
          </reference>
          <reference field="6" count="1" selected="0">
            <x v="2"/>
          </reference>
        </references>
      </pivotArea>
    </format>
    <format dxfId="1043">
      <pivotArea dataOnly="0" labelOnly="1" fieldPosition="0">
        <references count="3">
          <reference field="0" count="1" selected="0">
            <x v="6"/>
          </reference>
          <reference field="3" count="2">
            <x v="36"/>
            <x v="38"/>
          </reference>
          <reference field="6" count="1" selected="0">
            <x v="2"/>
          </reference>
        </references>
      </pivotArea>
    </format>
    <format dxfId="1044">
      <pivotArea collapsedLevelsAreSubtotals="1" fieldPosition="0">
        <references count="3">
          <reference field="0" count="1" selected="0">
            <x v="6"/>
          </reference>
          <reference field="3" count="2">
            <x v="40"/>
            <x v="45"/>
          </reference>
          <reference field="6" count="1" selected="0">
            <x v="2"/>
          </reference>
        </references>
      </pivotArea>
    </format>
    <format dxfId="1045">
      <pivotArea dataOnly="0" labelOnly="1" fieldPosition="0">
        <references count="3">
          <reference field="0" count="1" selected="0">
            <x v="6"/>
          </reference>
          <reference field="3" count="2">
            <x v="40"/>
            <x v="45"/>
          </reference>
          <reference field="6" count="1" selected="0">
            <x v="2"/>
          </reference>
        </references>
      </pivotArea>
    </format>
    <format dxfId="1046">
      <pivotArea collapsedLevelsAreSubtotals="1" fieldPosition="0">
        <references count="1">
          <reference field="0" count="1">
            <x v="7"/>
          </reference>
        </references>
      </pivotArea>
    </format>
    <format dxfId="1047">
      <pivotArea collapsedLevelsAreSubtotals="1" fieldPosition="0">
        <references count="2">
          <reference field="0" count="1" selected="0">
            <x v="7"/>
          </reference>
          <reference field="6" count="1">
            <x v="9"/>
          </reference>
        </references>
      </pivotArea>
    </format>
    <format dxfId="1048">
      <pivotArea collapsedLevelsAreSubtotals="1" fieldPosition="0">
        <references count="3">
          <reference field="0" count="1" selected="0">
            <x v="7"/>
          </reference>
          <reference field="3" count="1">
            <x v="81"/>
          </reference>
          <reference field="6" count="1" selected="0">
            <x v="9"/>
          </reference>
        </references>
      </pivotArea>
    </format>
    <format dxfId="1049">
      <pivotArea dataOnly="0" labelOnly="1" fieldPosition="0">
        <references count="1">
          <reference field="0" count="1">
            <x v="7"/>
          </reference>
        </references>
      </pivotArea>
    </format>
    <format dxfId="1050">
      <pivotArea dataOnly="0" labelOnly="1" fieldPosition="0">
        <references count="2">
          <reference field="0" count="1" selected="0">
            <x v="7"/>
          </reference>
          <reference field="6" count="1">
            <x v="9"/>
          </reference>
        </references>
      </pivotArea>
    </format>
    <format dxfId="1051">
      <pivotArea dataOnly="0" labelOnly="1" fieldPosition="0">
        <references count="3">
          <reference field="0" count="1" selected="0">
            <x v="7"/>
          </reference>
          <reference field="3" count="1">
            <x v="81"/>
          </reference>
          <reference field="6" count="1" selected="0">
            <x v="9"/>
          </reference>
        </references>
      </pivotArea>
    </format>
    <format dxfId="1052">
      <pivotArea collapsedLevelsAreSubtotals="1" fieldPosition="0">
        <references count="3">
          <reference field="0" count="1" selected="0">
            <x v="7"/>
          </reference>
          <reference field="3" count="1">
            <x v="87"/>
          </reference>
          <reference field="6" count="1" selected="0">
            <x v="9"/>
          </reference>
        </references>
      </pivotArea>
    </format>
    <format dxfId="1053">
      <pivotArea collapsedLevelsAreSubtotals="1" fieldPosition="0">
        <references count="2">
          <reference field="0" count="1" selected="0">
            <x v="7"/>
          </reference>
          <reference field="6" count="1">
            <x v="10"/>
          </reference>
        </references>
      </pivotArea>
    </format>
    <format dxfId="1054">
      <pivotArea dataOnly="0" labelOnly="1" fieldPosition="0">
        <references count="2">
          <reference field="0" count="1" selected="0">
            <x v="7"/>
          </reference>
          <reference field="6" count="1">
            <x v="10"/>
          </reference>
        </references>
      </pivotArea>
    </format>
    <format dxfId="1055">
      <pivotArea dataOnly="0" labelOnly="1" fieldPosition="0">
        <references count="3">
          <reference field="0" count="1" selected="0">
            <x v="7"/>
          </reference>
          <reference field="3" count="1">
            <x v="87"/>
          </reference>
          <reference field="6" count="1" selected="0">
            <x v="9"/>
          </reference>
        </references>
      </pivotArea>
    </format>
    <format dxfId="1056">
      <pivotArea collapsedLevelsAreSubtotals="1" fieldPosition="0">
        <references count="3">
          <reference field="0" count="1" selected="0">
            <x v="7"/>
          </reference>
          <reference field="3" count="7">
            <x v="82"/>
            <x v="86"/>
            <x v="88"/>
            <x v="89"/>
            <x v="90"/>
            <x v="261"/>
            <x v="262"/>
          </reference>
          <reference field="6" count="1" selected="0">
            <x v="10"/>
          </reference>
        </references>
      </pivotArea>
    </format>
    <format dxfId="1057">
      <pivotArea collapsedLevelsAreSubtotals="1" fieldPosition="0">
        <references count="1">
          <reference field="0" count="1">
            <x v="8"/>
          </reference>
        </references>
      </pivotArea>
    </format>
    <format dxfId="1058">
      <pivotArea collapsedLevelsAreSubtotals="1" fieldPosition="0">
        <references count="2">
          <reference field="0" count="1" selected="0">
            <x v="8"/>
          </reference>
          <reference field="6" count="1">
            <x v="53"/>
          </reference>
        </references>
      </pivotArea>
    </format>
    <format dxfId="1059">
      <pivotArea collapsedLevelsAreSubtotals="1" fieldPosition="0">
        <references count="3">
          <reference field="0" count="1" selected="0">
            <x v="8"/>
          </reference>
          <reference field="3" count="1">
            <x v="171"/>
          </reference>
          <reference field="6" count="1" selected="0">
            <x v="53"/>
          </reference>
        </references>
      </pivotArea>
    </format>
    <format dxfId="1060">
      <pivotArea dataOnly="0" labelOnly="1" fieldPosition="0">
        <references count="1">
          <reference field="0" count="1">
            <x v="8"/>
          </reference>
        </references>
      </pivotArea>
    </format>
    <format dxfId="1061">
      <pivotArea dataOnly="0" labelOnly="1" fieldPosition="0">
        <references count="2">
          <reference field="0" count="1" selected="0">
            <x v="8"/>
          </reference>
          <reference field="6" count="1">
            <x v="53"/>
          </reference>
        </references>
      </pivotArea>
    </format>
    <format dxfId="1062">
      <pivotArea dataOnly="0" labelOnly="1" fieldPosition="0">
        <references count="3">
          <reference field="0" count="1" selected="0">
            <x v="7"/>
          </reference>
          <reference field="3" count="8">
            <x v="82"/>
            <x v="86"/>
            <x v="88"/>
            <x v="89"/>
            <x v="90"/>
            <x v="171"/>
            <x v="261"/>
            <x v="262"/>
          </reference>
          <reference field="6" count="1" selected="0">
            <x v="10"/>
          </reference>
        </references>
      </pivotArea>
    </format>
    <format dxfId="1063">
      <pivotArea collapsedLevelsAreSubtotals="1" fieldPosition="0">
        <references count="3">
          <reference field="0" count="1" selected="0">
            <x v="8"/>
          </reference>
          <reference field="3" count="1">
            <x v="173"/>
          </reference>
          <reference field="6" count="1" selected="0">
            <x v="53"/>
          </reference>
        </references>
      </pivotArea>
    </format>
    <format dxfId="1064">
      <pivotArea dataOnly="0" labelOnly="1" fieldPosition="0">
        <references count="3">
          <reference field="0" count="1" selected="0">
            <x v="8"/>
          </reference>
          <reference field="3" count="1">
            <x v="173"/>
          </reference>
          <reference field="6" count="1" selected="0">
            <x v="53"/>
          </reference>
        </references>
      </pivotArea>
    </format>
    <format dxfId="1065">
      <pivotArea collapsedLevelsAreSubtotals="1" fieldPosition="0">
        <references count="3">
          <reference field="0" count="1" selected="0">
            <x v="8"/>
          </reference>
          <reference field="3" count="2">
            <x v="175"/>
            <x v="176"/>
          </reference>
          <reference field="6" count="1" selected="0">
            <x v="53"/>
          </reference>
        </references>
      </pivotArea>
    </format>
    <format dxfId="1066">
      <pivotArea collapsedLevelsAreSubtotals="1" fieldPosition="0">
        <references count="1">
          <reference field="0" count="1">
            <x v="9"/>
          </reference>
        </references>
      </pivotArea>
    </format>
    <format dxfId="1067">
      <pivotArea collapsedLevelsAreSubtotals="1" fieldPosition="0">
        <references count="2">
          <reference field="0" count="1" selected="0">
            <x v="9"/>
          </reference>
          <reference field="6" count="1">
            <x v="69"/>
          </reference>
        </references>
      </pivotArea>
    </format>
    <format dxfId="1068">
      <pivotArea collapsedLevelsAreSubtotals="1" fieldPosition="0">
        <references count="3">
          <reference field="0" count="1" selected="0">
            <x v="9"/>
          </reference>
          <reference field="3" count="5">
            <x v="246"/>
            <x v="248"/>
            <x v="249"/>
            <x v="250"/>
            <x v="251"/>
          </reference>
          <reference field="6" count="1" selected="0">
            <x v="69"/>
          </reference>
        </references>
      </pivotArea>
    </format>
    <format dxfId="1069">
      <pivotArea dataOnly="0" labelOnly="1" fieldPosition="0">
        <references count="1">
          <reference field="0" count="1">
            <x v="9"/>
          </reference>
        </references>
      </pivotArea>
    </format>
    <format dxfId="1070">
      <pivotArea dataOnly="0" labelOnly="1" fieldPosition="0">
        <references count="2">
          <reference field="0" count="1" selected="0">
            <x v="9"/>
          </reference>
          <reference field="6" count="1">
            <x v="69"/>
          </reference>
        </references>
      </pivotArea>
    </format>
    <format dxfId="1071">
      <pivotArea dataOnly="0" labelOnly="1" fieldPosition="0">
        <references count="3">
          <reference field="0" count="1" selected="0">
            <x v="8"/>
          </reference>
          <reference field="3" count="7">
            <x v="175"/>
            <x v="176"/>
            <x v="246"/>
            <x v="248"/>
            <x v="249"/>
            <x v="250"/>
            <x v="251"/>
          </reference>
          <reference field="6" count="1" selected="0">
            <x v="53"/>
          </reference>
        </references>
      </pivotArea>
    </format>
    <format dxfId="1072">
      <pivotArea collapsedLevelsAreSubtotals="1" fieldPosition="0">
        <references count="3">
          <reference field="0" count="1" selected="0">
            <x v="9"/>
          </reference>
          <reference field="3" count="1">
            <x v="253"/>
          </reference>
          <reference field="6" count="1" selected="0">
            <x v="69"/>
          </reference>
        </references>
      </pivotArea>
    </format>
    <format dxfId="1073">
      <pivotArea dataOnly="0" labelOnly="1" fieldPosition="0">
        <references count="3">
          <reference field="0" count="1" selected="0">
            <x v="9"/>
          </reference>
          <reference field="3" count="1">
            <x v="253"/>
          </reference>
          <reference field="6" count="1" selected="0">
            <x v="69"/>
          </reference>
        </references>
      </pivotArea>
    </format>
    <format dxfId="1074">
      <pivotArea collapsedLevelsAreSubtotals="1" fieldPosition="0">
        <references count="1">
          <reference field="0" count="1">
            <x v="10"/>
          </reference>
        </references>
      </pivotArea>
    </format>
    <format dxfId="1075">
      <pivotArea collapsedLevelsAreSubtotals="1" fieldPosition="0">
        <references count="2">
          <reference field="0" count="1" selected="0">
            <x v="10"/>
          </reference>
          <reference field="6" count="1">
            <x v="3"/>
          </reference>
        </references>
      </pivotArea>
    </format>
    <format dxfId="1076">
      <pivotArea collapsedLevelsAreSubtotals="1" fieldPosition="0">
        <references count="3">
          <reference field="0" count="1" selected="0">
            <x v="10"/>
          </reference>
          <reference field="3" count="1">
            <x v="49"/>
          </reference>
          <reference field="6" count="1" selected="0">
            <x v="3"/>
          </reference>
        </references>
      </pivotArea>
    </format>
    <format dxfId="1077">
      <pivotArea dataOnly="0" labelOnly="1" fieldPosition="0">
        <references count="1">
          <reference field="0" count="1">
            <x v="10"/>
          </reference>
        </references>
      </pivotArea>
    </format>
    <format dxfId="1078">
      <pivotArea dataOnly="0" labelOnly="1" fieldPosition="0">
        <references count="2">
          <reference field="0" count="1" selected="0">
            <x v="10"/>
          </reference>
          <reference field="6" count="1">
            <x v="3"/>
          </reference>
        </references>
      </pivotArea>
    </format>
    <format dxfId="1079">
      <pivotArea dataOnly="0" labelOnly="1" fieldPosition="0">
        <references count="3">
          <reference field="0" count="1" selected="0">
            <x v="10"/>
          </reference>
          <reference field="3" count="1">
            <x v="49"/>
          </reference>
          <reference field="6" count="1" selected="0">
            <x v="3"/>
          </reference>
        </references>
      </pivotArea>
    </format>
    <format dxfId="1080">
      <pivotArea collapsedLevelsAreSubtotals="1" fieldPosition="0">
        <references count="2">
          <reference field="0" count="1" selected="0">
            <x v="10"/>
          </reference>
          <reference field="6" count="1">
            <x v="4"/>
          </reference>
        </references>
      </pivotArea>
    </format>
    <format dxfId="1081">
      <pivotArea collapsedLevelsAreSubtotals="1" fieldPosition="0">
        <references count="3">
          <reference field="0" count="1" selected="0">
            <x v="10"/>
          </reference>
          <reference field="3" count="1">
            <x v="52"/>
          </reference>
          <reference field="6" count="1" selected="0">
            <x v="4"/>
          </reference>
        </references>
      </pivotArea>
    </format>
    <format dxfId="1082">
      <pivotArea dataOnly="0" labelOnly="1" fieldPosition="0">
        <references count="2">
          <reference field="0" count="1" selected="0">
            <x v="10"/>
          </reference>
          <reference field="6" count="1">
            <x v="4"/>
          </reference>
        </references>
      </pivotArea>
    </format>
    <format dxfId="1083">
      <pivotArea dataOnly="0" labelOnly="1" fieldPosition="0">
        <references count="3">
          <reference field="0" count="1" selected="0">
            <x v="10"/>
          </reference>
          <reference field="3" count="1">
            <x v="52"/>
          </reference>
          <reference field="6" count="1" selected="0">
            <x v="4"/>
          </reference>
        </references>
      </pivotArea>
    </format>
    <format dxfId="1084">
      <pivotArea collapsedLevelsAreSubtotals="1" fieldPosition="0">
        <references count="3">
          <reference field="0" count="1" selected="0">
            <x v="10"/>
          </reference>
          <reference field="3" count="2">
            <x v="56"/>
            <x v="58"/>
          </reference>
          <reference field="6" count="1" selected="0">
            <x v="4"/>
          </reference>
        </references>
      </pivotArea>
    </format>
    <format dxfId="1085">
      <pivotArea dataOnly="0" labelOnly="1" fieldPosition="0">
        <references count="3">
          <reference field="0" count="1" selected="0">
            <x v="10"/>
          </reference>
          <reference field="3" count="2">
            <x v="56"/>
            <x v="58"/>
          </reference>
          <reference field="6" count="1" selected="0">
            <x v="4"/>
          </reference>
        </references>
      </pivotArea>
    </format>
    <format dxfId="1086">
      <pivotArea collapsedLevelsAreSubtotals="1" fieldPosition="0">
        <references count="3">
          <reference field="0" count="1" selected="0">
            <x v="10"/>
          </reference>
          <reference field="3" count="2">
            <x v="60"/>
            <x v="61"/>
          </reference>
          <reference field="6" count="1" selected="0">
            <x v="4"/>
          </reference>
        </references>
      </pivotArea>
    </format>
    <format dxfId="1087">
      <pivotArea collapsedLevelsAreSubtotals="1" fieldPosition="0">
        <references count="1">
          <reference field="0" count="1">
            <x v="11"/>
          </reference>
        </references>
      </pivotArea>
    </format>
    <format dxfId="1088">
      <pivotArea collapsedLevelsAreSubtotals="1" fieldPosition="0">
        <references count="2">
          <reference field="0" count="1" selected="0">
            <x v="11"/>
          </reference>
          <reference field="6" count="1">
            <x v="5"/>
          </reference>
        </references>
      </pivotArea>
    </format>
    <format dxfId="1089">
      <pivotArea dataOnly="0" labelOnly="1" fieldPosition="0">
        <references count="1">
          <reference field="0" count="1">
            <x v="11"/>
          </reference>
        </references>
      </pivotArea>
    </format>
    <format dxfId="1090">
      <pivotArea dataOnly="0" labelOnly="1" fieldPosition="0">
        <references count="2">
          <reference field="0" count="1" selected="0">
            <x v="11"/>
          </reference>
          <reference field="6" count="1">
            <x v="5"/>
          </reference>
        </references>
      </pivotArea>
    </format>
    <format dxfId="1091">
      <pivotArea dataOnly="0" labelOnly="1" fieldPosition="0">
        <references count="3">
          <reference field="0" count="1" selected="0">
            <x v="10"/>
          </reference>
          <reference field="3" count="2">
            <x v="60"/>
            <x v="61"/>
          </reference>
          <reference field="6" count="1" selected="0">
            <x v="4"/>
          </reference>
        </references>
      </pivotArea>
    </format>
    <format dxfId="1092">
      <pivotArea collapsedLevelsAreSubtotals="1" fieldPosition="0">
        <references count="3">
          <reference field="0" count="1" selected="0">
            <x v="11"/>
          </reference>
          <reference field="3" count="1">
            <x v="66"/>
          </reference>
          <reference field="6" count="1" selected="0">
            <x v="5"/>
          </reference>
        </references>
      </pivotArea>
    </format>
    <format dxfId="1093">
      <pivotArea collapsedLevelsAreSubtotals="1" fieldPosition="0">
        <references count="2">
          <reference field="0" count="1" selected="0">
            <x v="11"/>
          </reference>
          <reference field="6" count="1">
            <x v="6"/>
          </reference>
        </references>
      </pivotArea>
    </format>
    <format dxfId="1094">
      <pivotArea collapsedLevelsAreSubtotals="1" fieldPosition="0">
        <references count="3">
          <reference field="0" count="1" selected="0">
            <x v="11"/>
          </reference>
          <reference field="3" count="4">
            <x v="64"/>
            <x v="65"/>
            <x v="69"/>
            <x v="70"/>
          </reference>
          <reference field="6" count="1" selected="0">
            <x v="6"/>
          </reference>
        </references>
      </pivotArea>
    </format>
    <format dxfId="1095">
      <pivotArea collapsedLevelsAreSubtotals="1" fieldPosition="0">
        <references count="2">
          <reference field="0" count="1" selected="0">
            <x v="11"/>
          </reference>
          <reference field="6" count="1">
            <x v="7"/>
          </reference>
        </references>
      </pivotArea>
    </format>
    <format dxfId="1096">
      <pivotArea collapsedLevelsAreSubtotals="1" fieldPosition="0">
        <references count="3">
          <reference field="0" count="1" selected="0">
            <x v="11"/>
          </reference>
          <reference field="3" count="3">
            <x v="62"/>
            <x v="67"/>
            <x v="68"/>
          </reference>
          <reference field="6" count="1" selected="0">
            <x v="7"/>
          </reference>
        </references>
      </pivotArea>
    </format>
    <format dxfId="1097">
      <pivotArea dataOnly="0" labelOnly="1" fieldPosition="0">
        <references count="2">
          <reference field="0" count="1" selected="0">
            <x v="11"/>
          </reference>
          <reference field="6" count="2">
            <x v="6"/>
            <x v="7"/>
          </reference>
        </references>
      </pivotArea>
    </format>
    <format dxfId="1098">
      <pivotArea dataOnly="0" labelOnly="1" fieldPosition="0">
        <references count="3">
          <reference field="0" count="1" selected="0">
            <x v="11"/>
          </reference>
          <reference field="3" count="8">
            <x v="62"/>
            <x v="64"/>
            <x v="65"/>
            <x v="66"/>
            <x v="67"/>
            <x v="68"/>
            <x v="69"/>
            <x v="70"/>
          </reference>
          <reference field="6" count="1" selected="0">
            <x v="5"/>
          </reference>
        </references>
      </pivotArea>
    </format>
    <format dxfId="1099">
      <pivotArea collapsedLevelsAreSubtotals="1" fieldPosition="0">
        <references count="1">
          <reference field="0" count="1">
            <x v="12"/>
          </reference>
        </references>
      </pivotArea>
    </format>
    <format dxfId="1100">
      <pivotArea dataOnly="0" labelOnly="1" fieldPosition="0">
        <references count="1">
          <reference field="0" count="1">
            <x v="12"/>
          </reference>
        </references>
      </pivotArea>
    </format>
    <format dxfId="1101">
      <pivotArea collapsedLevelsAreSubtotals="1" fieldPosition="0">
        <references count="2">
          <reference field="0" count="1" selected="0">
            <x v="12"/>
          </reference>
          <reference field="6" count="1">
            <x v="52"/>
          </reference>
        </references>
      </pivotArea>
    </format>
    <format dxfId="1102">
      <pivotArea collapsedLevelsAreSubtotals="1" fieldPosition="0">
        <references count="3">
          <reference field="0" count="1" selected="0">
            <x v="12"/>
          </reference>
          <reference field="3" count="1">
            <x v="165"/>
          </reference>
          <reference field="6" count="1" selected="0">
            <x v="52"/>
          </reference>
        </references>
      </pivotArea>
    </format>
    <format dxfId="1103">
      <pivotArea dataOnly="0" labelOnly="1" fieldPosition="0">
        <references count="2">
          <reference field="0" count="1" selected="0">
            <x v="12"/>
          </reference>
          <reference field="6" count="1">
            <x v="52"/>
          </reference>
        </references>
      </pivotArea>
    </format>
    <format dxfId="1104">
      <pivotArea dataOnly="0" labelOnly="1" fieldPosition="0">
        <references count="3">
          <reference field="0" count="1" selected="0">
            <x v="12"/>
          </reference>
          <reference field="3" count="1">
            <x v="165"/>
          </reference>
          <reference field="6" count="1" selected="0">
            <x v="52"/>
          </reference>
        </references>
      </pivotArea>
    </format>
    <format dxfId="1105">
      <pivotArea collapsedLevelsAreSubtotals="1" fieldPosition="0">
        <references count="3">
          <reference field="0" count="1" selected="0">
            <x v="12"/>
          </reference>
          <reference field="3" count="3">
            <x v="167"/>
            <x v="168"/>
            <x v="169"/>
          </reference>
          <reference field="6" count="1" selected="0">
            <x v="52"/>
          </reference>
        </references>
      </pivotArea>
    </format>
    <format dxfId="1106">
      <pivotArea dataOnly="0" labelOnly="1" fieldPosition="0">
        <references count="3">
          <reference field="0" count="1" selected="0">
            <x v="12"/>
          </reference>
          <reference field="3" count="3">
            <x v="167"/>
            <x v="168"/>
            <x v="169"/>
          </reference>
          <reference field="6" count="1" selected="0">
            <x v="52"/>
          </reference>
        </references>
      </pivotArea>
    </format>
    <format dxfId="1107">
      <pivotArea collapsedLevelsAreSubtotals="1" fieldPosition="0">
        <references count="1">
          <reference field="0" count="1">
            <x v="13"/>
          </reference>
        </references>
      </pivotArea>
    </format>
    <format dxfId="1108">
      <pivotArea collapsedLevelsAreSubtotals="1" fieldPosition="0">
        <references count="2">
          <reference field="0" count="1" selected="0">
            <x v="13"/>
          </reference>
          <reference field="6" count="1">
            <x v="65"/>
          </reference>
        </references>
      </pivotArea>
    </format>
    <format dxfId="1109">
      <pivotArea dataOnly="0" labelOnly="1" fieldPosition="0">
        <references count="1">
          <reference field="0" count="1">
            <x v="13"/>
          </reference>
        </references>
      </pivotArea>
    </format>
    <format dxfId="1110">
      <pivotArea dataOnly="0" labelOnly="1" fieldPosition="0">
        <references count="2">
          <reference field="0" count="1" selected="0">
            <x v="13"/>
          </reference>
          <reference field="6" count="1">
            <x v="65"/>
          </reference>
        </references>
      </pivotArea>
    </format>
    <format dxfId="1111">
      <pivotArea collapsedLevelsAreSubtotals="1" fieldPosition="0">
        <references count="3">
          <reference field="0" count="1" selected="0">
            <x v="13"/>
          </reference>
          <reference field="3" count="1">
            <x v="231"/>
          </reference>
          <reference field="6" count="1" selected="0">
            <x v="65"/>
          </reference>
        </references>
      </pivotArea>
    </format>
    <format dxfId="1112">
      <pivotArea collapsedLevelsAreSubtotals="1" fieldPosition="0">
        <references count="2">
          <reference field="0" count="1" selected="0">
            <x v="13"/>
          </reference>
          <reference field="6" count="1">
            <x v="66"/>
          </reference>
        </references>
      </pivotArea>
    </format>
    <format dxfId="1113">
      <pivotArea collapsedLevelsAreSubtotals="1" fieldPosition="0">
        <references count="3">
          <reference field="0" count="1" selected="0">
            <x v="13"/>
          </reference>
          <reference field="3" count="6">
            <x v="225"/>
            <x v="226"/>
            <x v="227"/>
            <x v="228"/>
            <x v="230"/>
            <x v="232"/>
          </reference>
          <reference field="6" count="1" selected="0">
            <x v="66"/>
          </reference>
        </references>
      </pivotArea>
    </format>
    <format dxfId="1114">
      <pivotArea dataOnly="0" labelOnly="1" fieldPosition="0">
        <references count="2">
          <reference field="0" count="1" selected="0">
            <x v="13"/>
          </reference>
          <reference field="6" count="1">
            <x v="66"/>
          </reference>
        </references>
      </pivotArea>
    </format>
    <format dxfId="1115">
      <pivotArea dataOnly="0" labelOnly="1" fieldPosition="0">
        <references count="3">
          <reference field="0" count="1" selected="0">
            <x v="13"/>
          </reference>
          <reference field="3" count="7">
            <x v="225"/>
            <x v="226"/>
            <x v="227"/>
            <x v="228"/>
            <x v="230"/>
            <x v="231"/>
            <x v="232"/>
          </reference>
          <reference field="6" count="1" selected="0">
            <x v="65"/>
          </reference>
        </references>
      </pivotArea>
    </format>
    <format dxfId="1116">
      <pivotArea collapsedLevelsAreSubtotals="1" fieldPosition="0">
        <references count="1">
          <reference field="0" count="1">
            <x v="14"/>
          </reference>
        </references>
      </pivotArea>
    </format>
    <format dxfId="1117">
      <pivotArea collapsedLevelsAreSubtotals="1" fieldPosition="0">
        <references count="2">
          <reference field="0" count="1" selected="0">
            <x v="14"/>
          </reference>
          <reference field="6" count="1">
            <x v="54"/>
          </reference>
        </references>
      </pivotArea>
    </format>
    <format dxfId="1118">
      <pivotArea collapsedLevelsAreSubtotals="1" fieldPosition="0">
        <references count="3">
          <reference field="0" count="1" selected="0">
            <x v="14"/>
          </reference>
          <reference field="3" count="4">
            <x v="177"/>
            <x v="180"/>
            <x v="181"/>
            <x v="184"/>
          </reference>
          <reference field="6" count="1" selected="0">
            <x v="54"/>
          </reference>
        </references>
      </pivotArea>
    </format>
    <format dxfId="1119">
      <pivotArea collapsedLevelsAreSubtotals="1" fieldPosition="0">
        <references count="2">
          <reference field="0" count="1" selected="0">
            <x v="14"/>
          </reference>
          <reference field="6" count="1">
            <x v="55"/>
          </reference>
        </references>
      </pivotArea>
    </format>
    <format dxfId="1120">
      <pivotArea collapsedLevelsAreSubtotals="1" fieldPosition="0">
        <references count="3">
          <reference field="0" count="1" selected="0">
            <x v="14"/>
          </reference>
          <reference field="3" count="1">
            <x v="178"/>
          </reference>
          <reference field="6" count="1" selected="0">
            <x v="55"/>
          </reference>
        </references>
      </pivotArea>
    </format>
    <format dxfId="1121">
      <pivotArea dataOnly="0" labelOnly="1" fieldPosition="0">
        <references count="1">
          <reference field="0" count="1">
            <x v="14"/>
          </reference>
        </references>
      </pivotArea>
    </format>
    <format dxfId="1122">
      <pivotArea dataOnly="0" labelOnly="1" fieldPosition="0">
        <references count="2">
          <reference field="0" count="1" selected="0">
            <x v="14"/>
          </reference>
          <reference field="6" count="2">
            <x v="54"/>
            <x v="55"/>
          </reference>
        </references>
      </pivotArea>
    </format>
    <format dxfId="1123">
      <pivotArea dataOnly="0" labelOnly="1" fieldPosition="0">
        <references count="3">
          <reference field="0" count="1" selected="0">
            <x v="14"/>
          </reference>
          <reference field="3" count="5">
            <x v="177"/>
            <x v="178"/>
            <x v="180"/>
            <x v="181"/>
            <x v="184"/>
          </reference>
          <reference field="6" count="1" selected="0">
            <x v="54"/>
          </reference>
        </references>
      </pivotArea>
    </format>
    <format dxfId="1124">
      <pivotArea collapsedLevelsAreSubtotals="1" fieldPosition="0">
        <references count="2">
          <reference field="0" count="1" selected="0">
            <x v="14"/>
          </reference>
          <reference field="6" count="1">
            <x v="56"/>
          </reference>
        </references>
      </pivotArea>
    </format>
    <format dxfId="1125">
      <pivotArea collapsedLevelsAreSubtotals="1" fieldPosition="0">
        <references count="3">
          <reference field="0" count="1" selected="0">
            <x v="14"/>
          </reference>
          <reference field="3" count="3">
            <x v="179"/>
            <x v="182"/>
            <x v="185"/>
          </reference>
          <reference field="6" count="1" selected="0">
            <x v="56"/>
          </reference>
        </references>
      </pivotArea>
    </format>
    <format dxfId="1126">
      <pivotArea dataOnly="0" labelOnly="1" fieldPosition="0">
        <references count="2">
          <reference field="0" count="1" selected="0">
            <x v="14"/>
          </reference>
          <reference field="6" count="1">
            <x v="56"/>
          </reference>
        </references>
      </pivotArea>
    </format>
    <format dxfId="1127">
      <pivotArea dataOnly="0" labelOnly="1" fieldPosition="0">
        <references count="3">
          <reference field="0" count="1" selected="0">
            <x v="14"/>
          </reference>
          <reference field="3" count="3">
            <x v="179"/>
            <x v="182"/>
            <x v="185"/>
          </reference>
          <reference field="6" count="1" selected="0">
            <x v="56"/>
          </reference>
        </references>
      </pivotArea>
    </format>
    <format dxfId="1128">
      <pivotArea collapsedLevelsAreSubtotals="1" fieldPosition="0">
        <references count="1">
          <reference field="0" count="1">
            <x v="15"/>
          </reference>
        </references>
      </pivotArea>
    </format>
    <format dxfId="1129">
      <pivotArea collapsedLevelsAreSubtotals="1" fieldPosition="0">
        <references count="2">
          <reference field="0" count="1" selected="0">
            <x v="15"/>
          </reference>
          <reference field="6" count="1">
            <x v="67"/>
          </reference>
        </references>
      </pivotArea>
    </format>
    <format dxfId="1130">
      <pivotArea collapsedLevelsAreSubtotals="1" fieldPosition="0">
        <references count="3">
          <reference field="0" count="1" selected="0">
            <x v="15"/>
          </reference>
          <reference field="3" count="1">
            <x v="234"/>
          </reference>
          <reference field="6" count="1" selected="0">
            <x v="67"/>
          </reference>
        </references>
      </pivotArea>
    </format>
    <format dxfId="1131">
      <pivotArea dataOnly="0" labelOnly="1" fieldPosition="0">
        <references count="1">
          <reference field="0" count="1">
            <x v="15"/>
          </reference>
        </references>
      </pivotArea>
    </format>
    <format dxfId="1132">
      <pivotArea dataOnly="0" labelOnly="1" fieldPosition="0">
        <references count="2">
          <reference field="0" count="1" selected="0">
            <x v="15"/>
          </reference>
          <reference field="6" count="1">
            <x v="67"/>
          </reference>
        </references>
      </pivotArea>
    </format>
    <format dxfId="1133">
      <pivotArea dataOnly="0" labelOnly="1" fieldPosition="0">
        <references count="3">
          <reference field="0" count="1" selected="0">
            <x v="15"/>
          </reference>
          <reference field="3" count="1">
            <x v="234"/>
          </reference>
          <reference field="6" count="1" selected="0">
            <x v="67"/>
          </reference>
        </references>
      </pivotArea>
    </format>
    <format dxfId="1134">
      <pivotArea collapsedLevelsAreSubtotals="1" fieldPosition="0">
        <references count="3">
          <reference field="0" count="1" selected="0">
            <x v="15"/>
          </reference>
          <reference field="3" count="1">
            <x v="240"/>
          </reference>
          <reference field="6" count="1" selected="0">
            <x v="67"/>
          </reference>
        </references>
      </pivotArea>
    </format>
    <format dxfId="1135">
      <pivotArea collapsedLevelsAreSubtotals="1" fieldPosition="0">
        <references count="2">
          <reference field="0" count="1" selected="0">
            <x v="15"/>
          </reference>
          <reference field="6" count="1">
            <x v="68"/>
          </reference>
        </references>
      </pivotArea>
    </format>
    <format dxfId="1136">
      <pivotArea collapsedLevelsAreSubtotals="1" fieldPosition="0">
        <references count="3">
          <reference field="0" count="1" selected="0">
            <x v="15"/>
          </reference>
          <reference field="3" count="5">
            <x v="235"/>
            <x v="237"/>
            <x v="238"/>
            <x v="239"/>
            <x v="241"/>
          </reference>
          <reference field="6" count="1" selected="0">
            <x v="68"/>
          </reference>
        </references>
      </pivotArea>
    </format>
    <format dxfId="1137">
      <pivotArea collapsedLevelsAreSubtotals="1" fieldPosition="0">
        <references count="1">
          <reference field="0" count="1">
            <x v="16"/>
          </reference>
        </references>
      </pivotArea>
    </format>
    <format dxfId="1138">
      <pivotArea collapsedLevelsAreSubtotals="1" fieldPosition="0">
        <references count="2">
          <reference field="0" count="1" selected="0">
            <x v="16"/>
          </reference>
          <reference field="6" count="1">
            <x v="13"/>
          </reference>
        </references>
      </pivotArea>
    </format>
    <format dxfId="1139">
      <pivotArea dataOnly="0" labelOnly="1" fieldPosition="0">
        <references count="1">
          <reference field="0" count="1">
            <x v="16"/>
          </reference>
        </references>
      </pivotArea>
    </format>
    <format dxfId="1140">
      <pivotArea dataOnly="0" labelOnly="1" fieldPosition="0">
        <references count="2">
          <reference field="0" count="1" selected="0">
            <x v="15"/>
          </reference>
          <reference field="6" count="2">
            <x v="13"/>
            <x v="68"/>
          </reference>
        </references>
      </pivotArea>
    </format>
    <format dxfId="1141">
      <pivotArea dataOnly="0" labelOnly="1" fieldPosition="0">
        <references count="3">
          <reference field="0" count="1" selected="0">
            <x v="15"/>
          </reference>
          <reference field="3" count="6">
            <x v="235"/>
            <x v="237"/>
            <x v="238"/>
            <x v="239"/>
            <x v="240"/>
            <x v="241"/>
          </reference>
          <reference field="6" count="1" selected="0">
            <x v="67"/>
          </reference>
        </references>
      </pivotArea>
    </format>
    <format dxfId="1142">
      <pivotArea collapsedLevelsAreSubtotals="1" fieldPosition="0">
        <references count="3">
          <reference field="0" count="1" selected="0">
            <x v="16"/>
          </reference>
          <reference field="3" count="1">
            <x v="112"/>
          </reference>
          <reference field="6" count="1" selected="0">
            <x v="13"/>
          </reference>
        </references>
      </pivotArea>
    </format>
    <format dxfId="1143">
      <pivotArea dataOnly="0" labelOnly="1" fieldPosition="0">
        <references count="3">
          <reference field="0" count="1" selected="0">
            <x v="16"/>
          </reference>
          <reference field="3" count="1">
            <x v="112"/>
          </reference>
          <reference field="6" count="1" selected="0">
            <x v="13"/>
          </reference>
        </references>
      </pivotArea>
    </format>
    <format dxfId="1144">
      <pivotArea collapsedLevelsAreSubtotals="1" fieldPosition="0">
        <references count="3">
          <reference field="0" count="1" selected="0">
            <x v="16"/>
          </reference>
          <reference field="3" count="4">
            <x v="118"/>
            <x v="123"/>
            <x v="126"/>
            <x v="127"/>
          </reference>
          <reference field="6" count="1" selected="0">
            <x v="13"/>
          </reference>
        </references>
      </pivotArea>
    </format>
    <format dxfId="1145">
      <pivotArea collapsedLevelsAreSubtotals="1" fieldPosition="0">
        <references count="2">
          <reference field="0" count="1" selected="0">
            <x v="16"/>
          </reference>
          <reference field="6" count="1">
            <x v="14"/>
          </reference>
        </references>
      </pivotArea>
    </format>
    <format dxfId="1146">
      <pivotArea dataOnly="0" labelOnly="1" fieldPosition="0">
        <references count="2">
          <reference field="0" count="1" selected="0">
            <x v="16"/>
          </reference>
          <reference field="6" count="1">
            <x v="14"/>
          </reference>
        </references>
      </pivotArea>
    </format>
    <format dxfId="1147">
      <pivotArea dataOnly="0" labelOnly="1" fieldPosition="0">
        <references count="3">
          <reference field="0" count="1" selected="0">
            <x v="16"/>
          </reference>
          <reference field="3" count="4">
            <x v="118"/>
            <x v="123"/>
            <x v="126"/>
            <x v="127"/>
          </reference>
          <reference field="6" count="1" selected="0">
            <x v="13"/>
          </reference>
        </references>
      </pivotArea>
    </format>
    <format dxfId="1148">
      <pivotArea collapsedLevelsAreSubtotals="1" fieldPosition="0">
        <references count="3">
          <reference field="0" count="1" selected="0">
            <x v="16"/>
          </reference>
          <reference field="3" count="6">
            <x v="115"/>
            <x v="116"/>
            <x v="122"/>
            <x v="124"/>
            <x v="128"/>
            <x v="129"/>
          </reference>
          <reference field="6" count="1" selected="0">
            <x v="14"/>
          </reference>
        </references>
      </pivotArea>
    </format>
    <format dxfId="1149">
      <pivotArea collapsedLevelsAreSubtotals="1" fieldPosition="0">
        <references count="2">
          <reference field="0" count="1" selected="0">
            <x v="16"/>
          </reference>
          <reference field="6" count="1">
            <x v="15"/>
          </reference>
        </references>
      </pivotArea>
    </format>
    <format dxfId="1150">
      <pivotArea collapsedLevelsAreSubtotals="1" fieldPosition="0">
        <references count="3">
          <reference field="0" count="1" selected="0">
            <x v="16"/>
          </reference>
          <reference field="3" count="1">
            <x v="106"/>
          </reference>
          <reference field="6" count="1" selected="0">
            <x v="15"/>
          </reference>
        </references>
      </pivotArea>
    </format>
    <format dxfId="1151">
      <pivotArea dataOnly="0" labelOnly="1" fieldPosition="0">
        <references count="2">
          <reference field="0" count="1" selected="0">
            <x v="16"/>
          </reference>
          <reference field="6" count="1">
            <x v="15"/>
          </reference>
        </references>
      </pivotArea>
    </format>
    <format dxfId="1152">
      <pivotArea dataOnly="0" labelOnly="1" fieldPosition="0">
        <references count="3">
          <reference field="0" count="1" selected="0">
            <x v="16"/>
          </reference>
          <reference field="3" count="7">
            <x v="106"/>
            <x v="115"/>
            <x v="116"/>
            <x v="122"/>
            <x v="124"/>
            <x v="128"/>
            <x v="129"/>
          </reference>
          <reference field="6" count="1" selected="0">
            <x v="14"/>
          </reference>
        </references>
      </pivotArea>
    </format>
    <format dxfId="1153">
      <pivotArea collapsedLevelsAreSubtotals="1" fieldPosition="0">
        <references count="3">
          <reference field="0" count="1" selected="0">
            <x v="16"/>
          </reference>
          <reference field="3" count="1">
            <x v="117"/>
          </reference>
          <reference field="6" count="1" selected="0">
            <x v="15"/>
          </reference>
        </references>
      </pivotArea>
    </format>
    <format dxfId="1154">
      <pivotArea dataOnly="0" labelOnly="1" fieldPosition="0">
        <references count="3">
          <reference field="0" count="1" selected="0">
            <x v="16"/>
          </reference>
          <reference field="3" count="1">
            <x v="117"/>
          </reference>
          <reference field="6" count="1" selected="0">
            <x v="15"/>
          </reference>
        </references>
      </pivotArea>
    </format>
    <format dxfId="1155">
      <pivotArea collapsedLevelsAreSubtotals="1" fieldPosition="0">
        <references count="3">
          <reference field="0" count="1" selected="0">
            <x v="16"/>
          </reference>
          <reference field="3" count="2">
            <x v="121"/>
            <x v="125"/>
          </reference>
          <reference field="6" count="1" selected="0">
            <x v="15"/>
          </reference>
        </references>
      </pivotArea>
    </format>
    <format dxfId="1156">
      <pivotArea collapsedLevelsAreSubtotals="1" fieldPosition="0">
        <references count="1">
          <reference field="0" count="1">
            <x v="17"/>
          </reference>
        </references>
      </pivotArea>
    </format>
    <format dxfId="1157">
      <pivotArea collapsedLevelsAreSubtotals="1" fieldPosition="0">
        <references count="2">
          <reference field="0" count="1" selected="0">
            <x v="17"/>
          </reference>
          <reference field="6" count="1">
            <x v="0"/>
          </reference>
        </references>
      </pivotArea>
    </format>
    <format dxfId="1158">
      <pivotArea collapsedLevelsAreSubtotals="1" fieldPosition="0">
        <references count="3">
          <reference field="0" count="1" selected="0">
            <x v="17"/>
          </reference>
          <reference field="3" count="1">
            <x v="0"/>
          </reference>
          <reference field="6" count="1" selected="0">
            <x v="0"/>
          </reference>
        </references>
      </pivotArea>
    </format>
    <format dxfId="1159">
      <pivotArea dataOnly="0" labelOnly="1" fieldPosition="0">
        <references count="1">
          <reference field="0" count="1">
            <x v="17"/>
          </reference>
        </references>
      </pivotArea>
    </format>
    <format dxfId="1160">
      <pivotArea dataOnly="0" labelOnly="1" fieldPosition="0">
        <references count="2">
          <reference field="0" count="1" selected="0">
            <x v="17"/>
          </reference>
          <reference field="6" count="1">
            <x v="0"/>
          </reference>
        </references>
      </pivotArea>
    </format>
    <format dxfId="1161">
      <pivotArea dataOnly="0" labelOnly="1" fieldPosition="0">
        <references count="3">
          <reference field="0" count="1" selected="0">
            <x v="16"/>
          </reference>
          <reference field="3" count="3">
            <x v="0"/>
            <x v="121"/>
            <x v="125"/>
          </reference>
          <reference field="6" count="1" selected="0">
            <x v="15"/>
          </reference>
        </references>
      </pivotArea>
    </format>
    <format dxfId="1162">
      <pivotArea collapsedLevelsAreSubtotals="1" fieldPosition="0">
        <references count="3">
          <reference field="0" count="1" selected="0">
            <x v="17"/>
          </reference>
          <reference field="3" count="3">
            <x v="2"/>
            <x v="3"/>
            <x v="4"/>
          </reference>
          <reference field="6" count="1" selected="0">
            <x v="0"/>
          </reference>
        </references>
      </pivotArea>
    </format>
    <format dxfId="1163">
      <pivotArea dataOnly="0" labelOnly="1" fieldPosition="0">
        <references count="3">
          <reference field="0" count="1" selected="0">
            <x v="17"/>
          </reference>
          <reference field="3" count="3">
            <x v="2"/>
            <x v="3"/>
            <x v="4"/>
          </reference>
          <reference field="6" count="1" selected="0">
            <x v="0"/>
          </reference>
        </references>
      </pivotArea>
    </format>
    <format dxfId="1164">
      <pivotArea collapsedLevelsAreSubtotals="1" fieldPosition="0">
        <references count="1">
          <reference field="0" count="1">
            <x v="18"/>
          </reference>
        </references>
      </pivotArea>
    </format>
    <format dxfId="1165">
      <pivotArea collapsedLevelsAreSubtotals="1" fieldPosition="0">
        <references count="2">
          <reference field="0" count="1" selected="0">
            <x v="18"/>
          </reference>
          <reference field="6" count="1">
            <x v="16"/>
          </reference>
        </references>
      </pivotArea>
    </format>
    <format dxfId="1166">
      <pivotArea collapsedLevelsAreSubtotals="1" fieldPosition="0">
        <references count="3">
          <reference field="0" count="1" selected="0">
            <x v="18"/>
          </reference>
          <reference field="3" count="1">
            <x v="130"/>
          </reference>
          <reference field="6" count="1" selected="0">
            <x v="16"/>
          </reference>
        </references>
      </pivotArea>
    </format>
    <format dxfId="1167">
      <pivotArea dataOnly="0" labelOnly="1" fieldPosition="0">
        <references count="1">
          <reference field="0" count="1">
            <x v="18"/>
          </reference>
        </references>
      </pivotArea>
    </format>
    <format dxfId="1168">
      <pivotArea dataOnly="0" labelOnly="1" fieldPosition="0">
        <references count="2">
          <reference field="0" count="1" selected="0">
            <x v="18"/>
          </reference>
          <reference field="6" count="1">
            <x v="16"/>
          </reference>
        </references>
      </pivotArea>
    </format>
    <format dxfId="1169">
      <pivotArea dataOnly="0" labelOnly="1" fieldPosition="0">
        <references count="3">
          <reference field="0" count="1" selected="0">
            <x v="18"/>
          </reference>
          <reference field="3" count="1">
            <x v="130"/>
          </reference>
          <reference field="6" count="1" selected="0">
            <x v="16"/>
          </reference>
        </references>
      </pivotArea>
    </format>
    <format dxfId="1170">
      <pivotArea collapsedLevelsAreSubtotals="1" fieldPosition="0">
        <references count="3">
          <reference field="0" count="1" selected="0">
            <x v="18"/>
          </reference>
          <reference field="3" count="1">
            <x v="132"/>
          </reference>
          <reference field="6" count="1" selected="0">
            <x v="16"/>
          </reference>
        </references>
      </pivotArea>
    </format>
    <format dxfId="1171">
      <pivotArea dataOnly="0" labelOnly="1" fieldPosition="0">
        <references count="3">
          <reference field="0" count="1" selected="0">
            <x v="18"/>
          </reference>
          <reference field="3" count="1">
            <x v="132"/>
          </reference>
          <reference field="6" count="1" selected="0">
            <x v="16"/>
          </reference>
        </references>
      </pivotArea>
    </format>
    <format dxfId="1172">
      <pivotArea collapsedLevelsAreSubtotals="1" fieldPosition="0">
        <references count="1">
          <reference field="0" count="1">
            <x v="19"/>
          </reference>
        </references>
      </pivotArea>
    </format>
    <format dxfId="1173">
      <pivotArea collapsedLevelsAreSubtotals="1" fieldPosition="0">
        <references count="2">
          <reference field="0" count="1" selected="0">
            <x v="19"/>
          </reference>
          <reference field="6" count="1">
            <x v="57"/>
          </reference>
        </references>
      </pivotArea>
    </format>
    <format dxfId="1174">
      <pivotArea collapsedLevelsAreSubtotals="1" fieldPosition="0">
        <references count="3">
          <reference field="0" count="1" selected="0">
            <x v="19"/>
          </reference>
          <reference field="3" count="2">
            <x v="196"/>
            <x v="198"/>
          </reference>
          <reference field="6" count="1" selected="0">
            <x v="57"/>
          </reference>
        </references>
      </pivotArea>
    </format>
    <format dxfId="1175">
      <pivotArea dataOnly="0" labelOnly="1" fieldPosition="0">
        <references count="1">
          <reference field="0" count="1">
            <x v="19"/>
          </reference>
        </references>
      </pivotArea>
    </format>
    <format dxfId="1176">
      <pivotArea dataOnly="0" labelOnly="1" fieldPosition="0">
        <references count="2">
          <reference field="0" count="1" selected="0">
            <x v="19"/>
          </reference>
          <reference field="6" count="1">
            <x v="57"/>
          </reference>
        </references>
      </pivotArea>
    </format>
    <format dxfId="1177">
      <pivotArea dataOnly="0" labelOnly="1" fieldPosition="0">
        <references count="3">
          <reference field="0" count="1" selected="0">
            <x v="19"/>
          </reference>
          <reference field="3" count="2">
            <x v="196"/>
            <x v="198"/>
          </reference>
          <reference field="6" count="1" selected="0">
            <x v="57"/>
          </reference>
        </references>
      </pivotArea>
    </format>
    <format dxfId="1178">
      <pivotArea collapsedLevelsAreSubtotals="1" fieldPosition="0">
        <references count="3">
          <reference field="0" count="1" selected="0">
            <x v="19"/>
          </reference>
          <reference field="3" count="4">
            <x v="201"/>
            <x v="206"/>
            <x v="208"/>
            <x v="209"/>
          </reference>
          <reference field="6" count="1" selected="0">
            <x v="57"/>
          </reference>
        </references>
      </pivotArea>
    </format>
    <format dxfId="1179">
      <pivotArea collapsedLevelsAreSubtotals="1" fieldPosition="0">
        <references count="2">
          <reference field="0" count="1" selected="0">
            <x v="19"/>
          </reference>
          <reference field="6" count="1">
            <x v="58"/>
          </reference>
        </references>
      </pivotArea>
    </format>
    <format dxfId="1180">
      <pivotArea dataOnly="0" labelOnly="1" fieldPosition="0">
        <references count="2">
          <reference field="0" count="1" selected="0">
            <x v="19"/>
          </reference>
          <reference field="6" count="1">
            <x v="58"/>
          </reference>
        </references>
      </pivotArea>
    </format>
    <format dxfId="1181">
      <pivotArea dataOnly="0" labelOnly="1" fieldPosition="0">
        <references count="3">
          <reference field="0" count="1" selected="0">
            <x v="19"/>
          </reference>
          <reference field="3" count="4">
            <x v="201"/>
            <x v="206"/>
            <x v="208"/>
            <x v="209"/>
          </reference>
          <reference field="6" count="1" selected="0">
            <x v="57"/>
          </reference>
        </references>
      </pivotArea>
    </format>
    <format dxfId="1182">
      <pivotArea collapsedLevelsAreSubtotals="1" fieldPosition="0">
        <references count="3">
          <reference field="0" count="1" selected="0">
            <x v="19"/>
          </reference>
          <reference field="3" count="1">
            <x v="202"/>
          </reference>
          <reference field="6" count="1" selected="0">
            <x v="58"/>
          </reference>
        </references>
      </pivotArea>
    </format>
    <format dxfId="1183">
      <pivotArea dataOnly="0" labelOnly="1" fieldPosition="0">
        <references count="3">
          <reference field="0" count="1" selected="0">
            <x v="19"/>
          </reference>
          <reference field="3" count="1">
            <x v="202"/>
          </reference>
          <reference field="6" count="1" selected="0">
            <x v="58"/>
          </reference>
        </references>
      </pivotArea>
    </format>
    <format dxfId="1184">
      <pivotArea collapsedLevelsAreSubtotals="1" fieldPosition="0">
        <references count="2">
          <reference field="0" count="1" selected="0">
            <x v="19"/>
          </reference>
          <reference field="6" count="1">
            <x v="59"/>
          </reference>
        </references>
      </pivotArea>
    </format>
    <format dxfId="1185">
      <pivotArea collapsedLevelsAreSubtotals="1" fieldPosition="0">
        <references count="3">
          <reference field="0" count="1" selected="0">
            <x v="19"/>
          </reference>
          <reference field="3" count="2">
            <x v="195"/>
            <x v="199"/>
          </reference>
          <reference field="6" count="1" selected="0">
            <x v="59"/>
          </reference>
        </references>
      </pivotArea>
    </format>
    <format dxfId="1186">
      <pivotArea dataOnly="0" labelOnly="1" fieldPosition="0">
        <references count="2">
          <reference field="0" count="1" selected="0">
            <x v="19"/>
          </reference>
          <reference field="6" count="1">
            <x v="59"/>
          </reference>
        </references>
      </pivotArea>
    </format>
    <format dxfId="1187">
      <pivotArea dataOnly="0" labelOnly="1" fieldPosition="0">
        <references count="3">
          <reference field="0" count="1" selected="0">
            <x v="19"/>
          </reference>
          <reference field="3" count="2">
            <x v="195"/>
            <x v="199"/>
          </reference>
          <reference field="6" count="1" selected="0">
            <x v="59"/>
          </reference>
        </references>
      </pivotArea>
    </format>
    <format dxfId="1188">
      <pivotArea collapsedLevelsAreSubtotals="1" fieldPosition="0">
        <references count="3">
          <reference field="0" count="1" selected="0">
            <x v="19"/>
          </reference>
          <reference field="3" count="1">
            <x v="207"/>
          </reference>
          <reference field="6" count="1" selected="0">
            <x v="59"/>
          </reference>
        </references>
      </pivotArea>
    </format>
    <format dxfId="1189">
      <pivotArea collapsedLevelsAreSubtotals="1" fieldPosition="0">
        <references count="1">
          <reference field="0" count="1">
            <x v="20"/>
          </reference>
        </references>
      </pivotArea>
    </format>
    <format dxfId="1190">
      <pivotArea collapsedLevelsAreSubtotals="1" fieldPosition="0">
        <references count="2">
          <reference field="0" count="1" selected="0">
            <x v="20"/>
          </reference>
          <reference field="6" count="1">
            <x v="21"/>
          </reference>
        </references>
      </pivotArea>
    </format>
    <format dxfId="1191">
      <pivotArea collapsedLevelsAreSubtotals="1" fieldPosition="0">
        <references count="3">
          <reference field="0" count="1" selected="0">
            <x v="20"/>
          </reference>
          <reference field="3" count="1">
            <x v="158"/>
          </reference>
          <reference field="6" count="1" selected="0">
            <x v="21"/>
          </reference>
        </references>
      </pivotArea>
    </format>
    <format dxfId="1192">
      <pivotArea dataOnly="0" labelOnly="1" fieldPosition="0">
        <references count="1">
          <reference field="0" count="1">
            <x v="20"/>
          </reference>
        </references>
      </pivotArea>
    </format>
    <format dxfId="1193">
      <pivotArea dataOnly="0" labelOnly="1" fieldPosition="0">
        <references count="2">
          <reference field="0" count="1" selected="0">
            <x v="20"/>
          </reference>
          <reference field="6" count="1">
            <x v="21"/>
          </reference>
        </references>
      </pivotArea>
    </format>
    <format dxfId="1194">
      <pivotArea dataOnly="0" labelOnly="1" fieldPosition="0">
        <references count="3">
          <reference field="0" count="1" selected="0">
            <x v="19"/>
          </reference>
          <reference field="3" count="2">
            <x v="158"/>
            <x v="207"/>
          </reference>
          <reference field="6" count="1" selected="0">
            <x v="59"/>
          </reference>
        </references>
      </pivotArea>
    </format>
    <format dxfId="1195">
      <pivotArea collapsedLevelsAreSubtotals="1" fieldPosition="0">
        <references count="3">
          <reference field="0" count="1" selected="0">
            <x v="20"/>
          </reference>
          <reference field="3" count="2">
            <x v="160"/>
            <x v="161"/>
          </reference>
          <reference field="6" count="1" selected="0">
            <x v="21"/>
          </reference>
        </references>
      </pivotArea>
    </format>
    <format dxfId="1196">
      <pivotArea dataOnly="0" labelOnly="1" fieldPosition="0">
        <references count="3">
          <reference field="0" count="1" selected="0">
            <x v="20"/>
          </reference>
          <reference field="3" count="2">
            <x v="160"/>
            <x v="161"/>
          </reference>
          <reference field="6" count="1" selected="0">
            <x v="21"/>
          </reference>
        </references>
      </pivotArea>
    </format>
    <format dxfId="1197">
      <pivotArea collapsedLevelsAreSubtotals="1" fieldPosition="0">
        <references count="1">
          <reference field="0" count="1">
            <x v="21"/>
          </reference>
        </references>
      </pivotArea>
    </format>
    <format dxfId="1198">
      <pivotArea collapsedLevelsAreSubtotals="1" fieldPosition="0">
        <references count="2">
          <reference field="0" count="1" selected="0">
            <x v="21"/>
          </reference>
          <reference field="6" count="1">
            <x v="11"/>
          </reference>
        </references>
      </pivotArea>
    </format>
    <format dxfId="1199">
      <pivotArea dataOnly="0" labelOnly="1" fieldPosition="0">
        <references count="1">
          <reference field="0" count="1">
            <x v="21"/>
          </reference>
        </references>
      </pivotArea>
    </format>
    <format dxfId="1200">
      <pivotArea dataOnly="0" labelOnly="1" fieldPosition="0">
        <references count="2">
          <reference field="0" count="1" selected="0">
            <x v="21"/>
          </reference>
          <reference field="6" count="1">
            <x v="11"/>
          </reference>
        </references>
      </pivotArea>
    </format>
    <format dxfId="1201">
      <pivotArea collapsedLevelsAreSubtotals="1" fieldPosition="0">
        <references count="3">
          <reference field="0" count="1" selected="0">
            <x v="21"/>
          </reference>
          <reference field="3" count="2">
            <x v="96"/>
            <x v="98"/>
          </reference>
          <reference field="6" count="1" selected="0">
            <x v="11"/>
          </reference>
        </references>
      </pivotArea>
    </format>
    <format dxfId="1202">
      <pivotArea collapsedLevelsAreSubtotals="1" fieldPosition="0">
        <references count="2">
          <reference field="0" count="1" selected="0">
            <x v="21"/>
          </reference>
          <reference field="6" count="1">
            <x v="12"/>
          </reference>
        </references>
      </pivotArea>
    </format>
    <format dxfId="1203">
      <pivotArea dataOnly="0" labelOnly="1" fieldPosition="0">
        <references count="2">
          <reference field="0" count="1" selected="0">
            <x v="21"/>
          </reference>
          <reference field="6" count="1">
            <x v="12"/>
          </reference>
        </references>
      </pivotArea>
    </format>
    <format dxfId="1204">
      <pivotArea dataOnly="0" labelOnly="1" fieldPosition="0">
        <references count="3">
          <reference field="0" count="1" selected="0">
            <x v="21"/>
          </reference>
          <reference field="3" count="2">
            <x v="96"/>
            <x v="98"/>
          </reference>
          <reference field="6" count="1" selected="0">
            <x v="11"/>
          </reference>
        </references>
      </pivotArea>
    </format>
    <format dxfId="1205">
      <pivotArea collapsedLevelsAreSubtotals="1" fieldPosition="0">
        <references count="3">
          <reference field="0" count="1" selected="0">
            <x v="21"/>
          </reference>
          <reference field="3" count="4">
            <x v="97"/>
            <x v="99"/>
            <x v="100"/>
            <x v="101"/>
          </reference>
          <reference field="6" count="1" selected="0">
            <x v="12"/>
          </reference>
        </references>
      </pivotArea>
    </format>
    <format dxfId="1206">
      <pivotArea collapsedLevelsAreSubtotals="1" fieldPosition="0">
        <references count="1">
          <reference field="0" count="1">
            <x v="22"/>
          </reference>
        </references>
      </pivotArea>
    </format>
    <format dxfId="1207">
      <pivotArea collapsedLevelsAreSubtotals="1" fieldPosition="0">
        <references count="2">
          <reference field="0" count="1" selected="0">
            <x v="22"/>
          </reference>
          <reference field="6" count="1">
            <x v="17"/>
          </reference>
        </references>
      </pivotArea>
    </format>
    <format dxfId="1208">
      <pivotArea dataOnly="0" labelOnly="1" fieldPosition="0">
        <references count="1">
          <reference field="0" count="1">
            <x v="22"/>
          </reference>
        </references>
      </pivotArea>
    </format>
    <format dxfId="1209">
      <pivotArea dataOnly="0" labelOnly="1" fieldPosition="0">
        <references count="2">
          <reference field="0" count="1" selected="0">
            <x v="22"/>
          </reference>
          <reference field="6" count="1">
            <x v="17"/>
          </reference>
        </references>
      </pivotArea>
    </format>
    <format dxfId="1210">
      <pivotArea dataOnly="0" labelOnly="1" fieldPosition="0">
        <references count="3">
          <reference field="0" count="1" selected="0">
            <x v="21"/>
          </reference>
          <reference field="3" count="4">
            <x v="97"/>
            <x v="99"/>
            <x v="100"/>
            <x v="101"/>
          </reference>
          <reference field="6" count="1" selected="0">
            <x v="12"/>
          </reference>
        </references>
      </pivotArea>
    </format>
    <format dxfId="1211">
      <pivotArea collapsedLevelsAreSubtotals="1" fieldPosition="0">
        <references count="3">
          <reference field="0" count="1" selected="0">
            <x v="22"/>
          </reference>
          <reference field="3" count="1">
            <x v="138"/>
          </reference>
          <reference field="6" count="1" selected="0">
            <x v="17"/>
          </reference>
        </references>
      </pivotArea>
    </format>
    <format dxfId="1212">
      <pivotArea collapsedLevelsAreSubtotals="1" fieldPosition="0">
        <references count="2">
          <reference field="0" count="1" selected="0">
            <x v="22"/>
          </reference>
          <reference field="6" count="1">
            <x v="18"/>
          </reference>
        </references>
      </pivotArea>
    </format>
    <format dxfId="1213">
      <pivotArea collapsedLevelsAreSubtotals="1" fieldPosition="0">
        <references count="3">
          <reference field="0" count="1" selected="0">
            <x v="22"/>
          </reference>
          <reference field="3" count="7">
            <x v="135"/>
            <x v="136"/>
            <x v="137"/>
            <x v="139"/>
            <x v="140"/>
            <x v="141"/>
            <x v="142"/>
          </reference>
          <reference field="6" count="1" selected="0">
            <x v="18"/>
          </reference>
        </references>
      </pivotArea>
    </format>
    <format dxfId="1214">
      <pivotArea dataOnly="0" labelOnly="1" fieldPosition="0">
        <references count="2">
          <reference field="0" count="1" selected="0">
            <x v="22"/>
          </reference>
          <reference field="6" count="1">
            <x v="18"/>
          </reference>
        </references>
      </pivotArea>
    </format>
    <format dxfId="1215">
      <pivotArea dataOnly="0" labelOnly="1" fieldPosition="0">
        <references count="3">
          <reference field="0" count="1" selected="0">
            <x v="22"/>
          </reference>
          <reference field="3" count="8">
            <x v="135"/>
            <x v="136"/>
            <x v="137"/>
            <x v="138"/>
            <x v="139"/>
            <x v="140"/>
            <x v="141"/>
            <x v="142"/>
          </reference>
          <reference field="6" count="1" selected="0">
            <x v="17"/>
          </reference>
        </references>
      </pivotArea>
    </format>
    <format dxfId="1216">
      <pivotArea collapsedLevelsAreSubtotals="1" fieldPosition="0">
        <references count="1">
          <reference field="0" count="1">
            <x v="23"/>
          </reference>
        </references>
      </pivotArea>
    </format>
    <format dxfId="1217">
      <pivotArea collapsedLevelsAreSubtotals="1" fieldPosition="0">
        <references count="2">
          <reference field="0" count="1" selected="0">
            <x v="23"/>
          </reference>
          <reference field="6" count="1">
            <x v="8"/>
          </reference>
        </references>
      </pivotArea>
    </format>
    <format dxfId="1218">
      <pivotArea collapsedLevelsAreSubtotals="1" fieldPosition="0">
        <references count="3">
          <reference field="0" count="1" selected="0">
            <x v="23"/>
          </reference>
          <reference field="3" count="1">
            <x v="72"/>
          </reference>
          <reference field="6" count="1" selected="0">
            <x v="8"/>
          </reference>
        </references>
      </pivotArea>
    </format>
    <format dxfId="1219">
      <pivotArea dataOnly="0" labelOnly="1" fieldPosition="0">
        <references count="1">
          <reference field="0" count="1">
            <x v="23"/>
          </reference>
        </references>
      </pivotArea>
    </format>
    <format dxfId="1220">
      <pivotArea dataOnly="0" labelOnly="1" fieldPosition="0">
        <references count="2">
          <reference field="0" count="1" selected="0">
            <x v="23"/>
          </reference>
          <reference field="6" count="1">
            <x v="8"/>
          </reference>
        </references>
      </pivotArea>
    </format>
    <format dxfId="1221">
      <pivotArea dataOnly="0" labelOnly="1" fieldPosition="0">
        <references count="3">
          <reference field="0" count="1" selected="0">
            <x v="23"/>
          </reference>
          <reference field="3" count="1">
            <x v="72"/>
          </reference>
          <reference field="6" count="1" selected="0">
            <x v="8"/>
          </reference>
        </references>
      </pivotArea>
    </format>
    <format dxfId="1222">
      <pivotArea collapsedLevelsAreSubtotals="1" fieldPosition="0">
        <references count="3">
          <reference field="0" count="1" selected="0">
            <x v="23"/>
          </reference>
          <reference field="3" count="7">
            <x v="74"/>
            <x v="75"/>
            <x v="76"/>
            <x v="77"/>
            <x v="78"/>
            <x v="79"/>
            <x v="80"/>
          </reference>
          <reference field="6" count="1" selected="0">
            <x v="8"/>
          </reference>
        </references>
      </pivotArea>
    </format>
    <format dxfId="1223">
      <pivotArea collapsedLevelsAreSubtotals="1" fieldPosition="0">
        <references count="1">
          <reference field="0" count="1">
            <x v="24"/>
          </reference>
        </references>
      </pivotArea>
    </format>
    <format dxfId="1224">
      <pivotArea collapsedLevelsAreSubtotals="1" fieldPosition="0">
        <references count="2">
          <reference field="0" count="1" selected="0">
            <x v="24"/>
          </reference>
          <reference field="6" count="1">
            <x v="71"/>
          </reference>
        </references>
      </pivotArea>
    </format>
    <format dxfId="1225">
      <pivotArea dataOnly="0" labelOnly="1" fieldPosition="0">
        <references count="1">
          <reference field="0" count="1">
            <x v="24"/>
          </reference>
        </references>
      </pivotArea>
    </format>
    <format dxfId="1226">
      <pivotArea dataOnly="0" labelOnly="1" fieldPosition="0">
        <references count="2">
          <reference field="0" count="1" selected="0">
            <x v="24"/>
          </reference>
          <reference field="6" count="1">
            <x v="71"/>
          </reference>
        </references>
      </pivotArea>
    </format>
    <format dxfId="1227">
      <pivotArea dataOnly="0" labelOnly="1" fieldPosition="0">
        <references count="3">
          <reference field="0" count="1" selected="0">
            <x v="23"/>
          </reference>
          <reference field="3" count="7">
            <x v="74"/>
            <x v="75"/>
            <x v="76"/>
            <x v="77"/>
            <x v="78"/>
            <x v="79"/>
            <x v="80"/>
          </reference>
          <reference field="6" count="1" selected="0">
            <x v="8"/>
          </reference>
        </references>
      </pivotArea>
    </format>
    <format dxfId="1228">
      <pivotArea collapsedLevelsAreSubtotals="1" fieldPosition="0">
        <references count="3">
          <reference field="0" count="1" selected="0">
            <x v="24"/>
          </reference>
          <reference field="3" count="5">
            <x v="255"/>
            <x v="256"/>
            <x v="257"/>
            <x v="258"/>
            <x v="259"/>
          </reference>
          <reference field="6" count="1" selected="0">
            <x v="71"/>
          </reference>
        </references>
      </pivotArea>
    </format>
    <format dxfId="1229">
      <pivotArea grandRow="1" outline="0" collapsedLevelsAreSubtotals="1" fieldPosition="0"/>
    </format>
    <format dxfId="1230">
      <pivotArea dataOnly="0" labelOnly="1" grandRow="1" outline="0" fieldPosition="0"/>
    </format>
    <format dxfId="1231">
      <pivotArea dataOnly="0" labelOnly="1" fieldPosition="0">
        <references count="3">
          <reference field="0" count="1" selected="0">
            <x v="24"/>
          </reference>
          <reference field="3" count="5">
            <x v="255"/>
            <x v="256"/>
            <x v="257"/>
            <x v="258"/>
            <x v="259"/>
          </reference>
          <reference field="6" count="1" selected="0">
            <x v="71"/>
          </reference>
        </references>
      </pivotArea>
    </format>
    <format dxfId="1232">
      <pivotArea dataOnly="0" labelOnly="1" fieldPosition="0">
        <references count="2">
          <reference field="0" count="1" selected="0">
            <x v="2"/>
          </reference>
          <reference field="6" count="1">
            <x v="40"/>
          </reference>
        </references>
      </pivotArea>
    </format>
    <format dxfId="1233">
      <pivotArea dataOnly="0" labelOnly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1234">
      <pivotArea dataOnly="0" labelOnly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1235">
      <pivotArea collapsedLevelsAreSubtotals="1" fieldPosition="0">
        <references count="1">
          <reference field="0" count="1">
            <x v="0"/>
          </reference>
        </references>
      </pivotArea>
    </format>
    <format dxfId="1236">
      <pivotArea field="0" type="button" dataOnly="0" labelOnly="1" outline="0" fieldPosition="0"/>
    </format>
    <format dxfId="1237">
      <pivotArea dataOnly="0" labelOnly="1" fieldPosition="0">
        <references count="1">
          <reference field="0" count="1">
            <x v="0"/>
          </reference>
        </references>
      </pivotArea>
    </format>
    <format dxfId="123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239">
      <pivotArea collapsedLevelsAreSubtotals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1240">
      <pivotArea collapsedLevelsAreSubtotals="1" fieldPosition="0">
        <references count="3">
          <reference field="0" count="1" selected="0">
            <x v="0"/>
          </reference>
          <reference field="3" count="1">
            <x v="189"/>
          </reference>
          <reference field="6" count="1" selected="0">
            <x v="44"/>
          </reference>
        </references>
      </pivotArea>
    </format>
    <format dxfId="1241">
      <pivotArea dataOnly="0" labelOnly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1242">
      <pivotArea dataOnly="0" labelOnly="1" fieldPosition="0">
        <references count="3">
          <reference field="0" count="1" selected="0">
            <x v="0"/>
          </reference>
          <reference field="3" count="1">
            <x v="189"/>
          </reference>
          <reference field="6" count="1" selected="0">
            <x v="44"/>
          </reference>
        </references>
      </pivotArea>
    </format>
    <format dxfId="1243">
      <pivotArea collapsedLevelsAreSubtotals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1244">
      <pivotArea collapsedLevelsAreSubtotals="1" fieldPosition="0">
        <references count="3">
          <reference field="0" count="1" selected="0">
            <x v="0"/>
          </reference>
          <reference field="3" count="1">
            <x v="192"/>
          </reference>
          <reference field="6" count="1" selected="0">
            <x v="47"/>
          </reference>
        </references>
      </pivotArea>
    </format>
    <format dxfId="1245">
      <pivotArea dataOnly="0" labelOnly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1246">
      <pivotArea dataOnly="0" labelOnly="1" fieldPosition="0">
        <references count="3">
          <reference field="0" count="1" selected="0">
            <x v="0"/>
          </reference>
          <reference field="3" count="1">
            <x v="192"/>
          </reference>
          <reference field="6" count="1" selected="0">
            <x v="47"/>
          </reference>
        </references>
      </pivotArea>
    </format>
    <format dxfId="1247">
      <pivotArea collapsedLevelsAreSubtotals="1" fieldPosition="0">
        <references count="1">
          <reference field="0" count="1">
            <x v="1"/>
          </reference>
        </references>
      </pivotArea>
    </format>
    <format dxfId="1248">
      <pivotArea dataOnly="0" labelOnly="1" fieldPosition="0">
        <references count="1">
          <reference field="0" count="1">
            <x v="1"/>
          </reference>
        </references>
      </pivotArea>
    </format>
    <format dxfId="1249">
      <pivotArea collapsedLevelsAreSubtotals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1250">
      <pivotArea collapsedLevelsAreSubtotals="1" fieldPosition="0">
        <references count="3">
          <reference field="0" count="1" selected="0">
            <x v="1"/>
          </reference>
          <reference field="3" count="1">
            <x v="17"/>
          </reference>
          <reference field="6" count="1" selected="0">
            <x v="34"/>
          </reference>
        </references>
      </pivotArea>
    </format>
    <format dxfId="1251">
      <pivotArea dataOnly="0" labelOnly="1" fieldPosition="0">
        <references count="2">
          <reference field="0" count="1" selected="0">
            <x v="1"/>
          </reference>
          <reference field="6" count="1">
            <x v="34"/>
          </reference>
        </references>
      </pivotArea>
    </format>
    <format dxfId="1252">
      <pivotArea dataOnly="0" labelOnly="1" fieldPosition="0">
        <references count="3">
          <reference field="0" count="1" selected="0">
            <x v="1"/>
          </reference>
          <reference field="3" count="1">
            <x v="17"/>
          </reference>
          <reference field="6" count="1" selected="0">
            <x v="34"/>
          </reference>
        </references>
      </pivotArea>
    </format>
    <format dxfId="1253">
      <pivotArea collapsedLevelsAreSubtotals="1" fieldPosition="0">
        <references count="3">
          <reference field="0" count="1" selected="0">
            <x v="1"/>
          </reference>
          <reference field="3" count="1">
            <x v="20"/>
          </reference>
          <reference field="6" count="1" selected="0">
            <x v="34"/>
          </reference>
        </references>
      </pivotArea>
    </format>
    <format dxfId="1254">
      <pivotArea dataOnly="0" labelOnly="1" fieldPosition="0">
        <references count="3">
          <reference field="0" count="1" selected="0">
            <x v="1"/>
          </reference>
          <reference field="3" count="1">
            <x v="20"/>
          </reference>
          <reference field="6" count="1" selected="0">
            <x v="34"/>
          </reference>
        </references>
      </pivotArea>
    </format>
    <format dxfId="1255">
      <pivotArea collapsedLevelsAreSubtotals="1" fieldPosition="0">
        <references count="3">
          <reference field="0" count="1" selected="0">
            <x v="1"/>
          </reference>
          <reference field="3" count="3">
            <x v="23"/>
            <x v="24"/>
            <x v="25"/>
          </reference>
          <reference field="6" count="1" selected="0">
            <x v="34"/>
          </reference>
        </references>
      </pivotArea>
    </format>
    <format dxfId="1256">
      <pivotArea dataOnly="0" labelOnly="1" fieldPosition="0">
        <references count="3">
          <reference field="0" count="1" selected="0">
            <x v="1"/>
          </reference>
          <reference field="3" count="3">
            <x v="23"/>
            <x v="24"/>
            <x v="25"/>
          </reference>
          <reference field="6" count="1" selected="0">
            <x v="34"/>
          </reference>
        </references>
      </pivotArea>
    </format>
    <format dxfId="1257">
      <pivotArea collapsedLevelsAreSubtotals="1" fieldPosition="0">
        <references count="1">
          <reference field="0" count="1">
            <x v="2"/>
          </reference>
        </references>
      </pivotArea>
    </format>
    <format dxfId="1258">
      <pivotArea dataOnly="0" labelOnly="1" fieldPosition="0">
        <references count="1">
          <reference field="0" count="1">
            <x v="2"/>
          </reference>
        </references>
      </pivotArea>
    </format>
    <format dxfId="1259">
      <pivotArea collapsedLevelsAreSubtotals="1" fieldPosition="0">
        <references count="2">
          <reference field="0" count="1" selected="0">
            <x v="2"/>
          </reference>
          <reference field="6" count="1">
            <x v="40"/>
          </reference>
        </references>
      </pivotArea>
    </format>
    <format dxfId="1260">
      <pivotArea dataOnly="0" labelOnly="1" fieldPosition="0">
        <references count="2">
          <reference field="0" count="1" selected="0">
            <x v="2"/>
          </reference>
          <reference field="6" count="1">
            <x v="40"/>
          </reference>
        </references>
      </pivotArea>
    </format>
    <format dxfId="1261">
      <pivotArea collapsedLevelsAreSubtotals="1" fieldPosition="0">
        <references count="3">
          <reference field="0" count="1" selected="0">
            <x v="2"/>
          </reference>
          <reference field="3" count="1">
            <x v="105"/>
          </reference>
          <reference field="6" count="1" selected="0">
            <x v="40"/>
          </reference>
        </references>
      </pivotArea>
    </format>
    <format dxfId="1262">
      <pivotArea collapsedLevelsAreSubtotals="1" fieldPosition="0">
        <references count="1">
          <reference field="0" count="1">
            <x v="3"/>
          </reference>
        </references>
      </pivotArea>
    </format>
    <format dxfId="1263">
      <pivotArea dataOnly="0" labelOnly="1" fieldPosition="0">
        <references count="1">
          <reference field="0" count="1">
            <x v="3"/>
          </reference>
        </references>
      </pivotArea>
    </format>
    <format dxfId="1264">
      <pivotArea dataOnly="0" labelOnly="1" fieldPosition="0">
        <references count="3">
          <reference field="0" count="1" selected="0">
            <x v="2"/>
          </reference>
          <reference field="3" count="1">
            <x v="105"/>
          </reference>
          <reference field="6" count="1" selected="0">
            <x v="40"/>
          </reference>
        </references>
      </pivotArea>
    </format>
    <format dxfId="1265">
      <pivotArea collapsedLevelsAreSubtotals="1" fieldPosition="0">
        <references count="2">
          <reference field="0" count="1" selected="0">
            <x v="3"/>
          </reference>
          <reference field="6" count="1">
            <x v="61"/>
          </reference>
        </references>
      </pivotArea>
    </format>
    <format dxfId="1266">
      <pivotArea collapsedLevelsAreSubtotals="1" fieldPosition="0">
        <references count="3">
          <reference field="0" count="1" selected="0">
            <x v="3"/>
          </reference>
          <reference field="3" count="4">
            <x v="210"/>
            <x v="213"/>
            <x v="214"/>
            <x v="215"/>
          </reference>
          <reference field="6" count="1" selected="0">
            <x v="61"/>
          </reference>
        </references>
      </pivotArea>
    </format>
    <format dxfId="1267">
      <pivotArea dataOnly="0" labelOnly="1" fieldPosition="0">
        <references count="2">
          <reference field="0" count="1" selected="0">
            <x v="3"/>
          </reference>
          <reference field="6" count="1">
            <x v="61"/>
          </reference>
        </references>
      </pivotArea>
    </format>
    <format dxfId="1268">
      <pivotArea dataOnly="0" labelOnly="1" fieldPosition="0">
        <references count="3">
          <reference field="0" count="1" selected="0">
            <x v="3"/>
          </reference>
          <reference field="3" count="4">
            <x v="210"/>
            <x v="213"/>
            <x v="214"/>
            <x v="215"/>
          </reference>
          <reference field="6" count="1" selected="0">
            <x v="61"/>
          </reference>
        </references>
      </pivotArea>
    </format>
    <format dxfId="1269">
      <pivotArea collapsedLevelsAreSubtotals="1" fieldPosition="0">
        <references count="1">
          <reference field="0" count="1">
            <x v="4"/>
          </reference>
        </references>
      </pivotArea>
    </format>
    <format dxfId="1270">
      <pivotArea collapsedLevelsAreSubtotals="1" fieldPosition="0">
        <references count="2">
          <reference field="0" count="1" selected="0">
            <x v="4"/>
          </reference>
          <reference field="6" count="1">
            <x v="19"/>
          </reference>
        </references>
      </pivotArea>
    </format>
    <format dxfId="1271">
      <pivotArea dataOnly="0" labelOnly="1" fieldPosition="0">
        <references count="1">
          <reference field="0" count="1">
            <x v="4"/>
          </reference>
        </references>
      </pivotArea>
    </format>
    <format dxfId="1272">
      <pivotArea dataOnly="0" labelOnly="1" fieldPosition="0">
        <references count="2">
          <reference field="0" count="1" selected="0">
            <x v="4"/>
          </reference>
          <reference field="6" count="1">
            <x v="19"/>
          </reference>
        </references>
      </pivotArea>
    </format>
    <format dxfId="1273">
      <pivotArea collapsedLevelsAreSubtotals="1" fieldPosition="0">
        <references count="3">
          <reference field="0" count="1" selected="0">
            <x v="4"/>
          </reference>
          <reference field="3" count="3">
            <x v="150"/>
            <x v="153"/>
            <x v="155"/>
          </reference>
          <reference field="6" count="1" selected="0">
            <x v="19"/>
          </reference>
        </references>
      </pivotArea>
    </format>
    <format dxfId="1274">
      <pivotArea collapsedLevelsAreSubtotals="1" fieldPosition="0">
        <references count="2">
          <reference field="0" count="1" selected="0">
            <x v="4"/>
          </reference>
          <reference field="6" count="1">
            <x v="20"/>
          </reference>
        </references>
      </pivotArea>
    </format>
    <format dxfId="1275">
      <pivotArea dataOnly="0" labelOnly="1" fieldPosition="0">
        <references count="2">
          <reference field="0" count="1" selected="0">
            <x v="4"/>
          </reference>
          <reference field="6" count="1">
            <x v="20"/>
          </reference>
        </references>
      </pivotArea>
    </format>
    <format dxfId="1276">
      <pivotArea dataOnly="0" labelOnly="1" fieldPosition="0">
        <references count="3">
          <reference field="0" count="1" selected="0">
            <x v="4"/>
          </reference>
          <reference field="3" count="3">
            <x v="150"/>
            <x v="153"/>
            <x v="155"/>
          </reference>
          <reference field="6" count="1" selected="0">
            <x v="19"/>
          </reference>
        </references>
      </pivotArea>
    </format>
    <format dxfId="1277">
      <pivotArea collapsedLevelsAreSubtotals="1" fieldPosition="0">
        <references count="3">
          <reference field="0" count="1" selected="0">
            <x v="4"/>
          </reference>
          <reference field="3" count="3">
            <x v="149"/>
            <x v="151"/>
            <x v="152"/>
          </reference>
          <reference field="6" count="1" selected="0">
            <x v="20"/>
          </reference>
        </references>
      </pivotArea>
    </format>
    <format dxfId="1278">
      <pivotArea dataOnly="0" labelOnly="1" fieldPosition="0">
        <references count="3">
          <reference field="0" count="1" selected="0">
            <x v="4"/>
          </reference>
          <reference field="3" count="3">
            <x v="149"/>
            <x v="151"/>
            <x v="152"/>
          </reference>
          <reference field="6" count="1" selected="0">
            <x v="20"/>
          </reference>
        </references>
      </pivotArea>
    </format>
    <format dxfId="1279">
      <pivotArea collapsedLevelsAreSubtotals="1" fieldPosition="0">
        <references count="3">
          <reference field="0" count="1" selected="0">
            <x v="4"/>
          </reference>
          <reference field="3" count="1">
            <x v="156"/>
          </reference>
          <reference field="6" count="1" selected="0">
            <x v="20"/>
          </reference>
        </references>
      </pivotArea>
    </format>
    <format dxfId="1280">
      <pivotArea collapsedLevelsAreSubtotals="1" fieldPosition="0">
        <references count="1">
          <reference field="0" count="1">
            <x v="5"/>
          </reference>
        </references>
      </pivotArea>
    </format>
    <format dxfId="1281">
      <pivotArea dataOnly="0" labelOnly="1" fieldPosition="0">
        <references count="1">
          <reference field="0" count="1">
            <x v="5"/>
          </reference>
        </references>
      </pivotArea>
    </format>
    <format dxfId="1282">
      <pivotArea dataOnly="0" labelOnly="1" fieldPosition="0">
        <references count="3">
          <reference field="0" count="1" selected="0">
            <x v="4"/>
          </reference>
          <reference field="3" count="1">
            <x v="156"/>
          </reference>
          <reference field="6" count="1" selected="0">
            <x v="20"/>
          </reference>
        </references>
      </pivotArea>
    </format>
    <format dxfId="1283">
      <pivotArea collapsedLevelsAreSubtotals="1" fieldPosition="0">
        <references count="2">
          <reference field="0" count="1" selected="0">
            <x v="5"/>
          </reference>
          <reference field="6" count="1">
            <x v="63"/>
          </reference>
        </references>
      </pivotArea>
    </format>
    <format dxfId="1284">
      <pivotArea dataOnly="0" labelOnly="1" fieldPosition="0">
        <references count="2">
          <reference field="0" count="1" selected="0">
            <x v="5"/>
          </reference>
          <reference field="6" count="1">
            <x v="63"/>
          </reference>
        </references>
      </pivotArea>
    </format>
    <format dxfId="1285">
      <pivotArea collapsedLevelsAreSubtotals="1" fieldPosition="0">
        <references count="3">
          <reference field="0" count="1" selected="0">
            <x v="5"/>
          </reference>
          <reference field="3" count="2">
            <x v="220"/>
            <x v="222"/>
          </reference>
          <reference field="6" count="1" selected="0">
            <x v="63"/>
          </reference>
        </references>
      </pivotArea>
    </format>
    <format dxfId="1286">
      <pivotArea collapsedLevelsAreSubtotals="1" fieldPosition="0">
        <references count="2">
          <reference field="0" count="1" selected="0">
            <x v="5"/>
          </reference>
          <reference field="6" count="1">
            <x v="64"/>
          </reference>
        </references>
      </pivotArea>
    </format>
    <format dxfId="1287">
      <pivotArea collapsedLevelsAreSubtotals="1" fieldPosition="0">
        <references count="3">
          <reference field="0" count="1" selected="0">
            <x v="5"/>
          </reference>
          <reference field="3" count="3">
            <x v="219"/>
            <x v="223"/>
            <x v="224"/>
          </reference>
          <reference field="6" count="1" selected="0">
            <x v="64"/>
          </reference>
        </references>
      </pivotArea>
    </format>
    <format dxfId="1288">
      <pivotArea collapsedLevelsAreSubtotals="1" fieldPosition="0">
        <references count="1">
          <reference field="0" count="1">
            <x v="6"/>
          </reference>
        </references>
      </pivotArea>
    </format>
    <format dxfId="1289">
      <pivotArea collapsedLevelsAreSubtotals="1" fieldPosition="0">
        <references count="2">
          <reference field="0" count="1" selected="0">
            <x v="6"/>
          </reference>
          <reference field="6" count="1">
            <x v="1"/>
          </reference>
        </references>
      </pivotArea>
    </format>
    <format dxfId="1290">
      <pivotArea collapsedLevelsAreSubtotals="1" fieldPosition="0">
        <references count="3">
          <reference field="0" count="1" selected="0">
            <x v="6"/>
          </reference>
          <reference field="3" count="5">
            <x v="27"/>
            <x v="28"/>
            <x v="29"/>
            <x v="32"/>
            <x v="33"/>
          </reference>
          <reference field="6" count="1" selected="0">
            <x v="1"/>
          </reference>
        </references>
      </pivotArea>
    </format>
    <format dxfId="1291">
      <pivotArea dataOnly="0" labelOnly="1" fieldPosition="0">
        <references count="1">
          <reference field="0" count="1">
            <x v="6"/>
          </reference>
        </references>
      </pivotArea>
    </format>
    <format dxfId="1292">
      <pivotArea dataOnly="0" labelOnly="1" fieldPosition="0">
        <references count="2">
          <reference field="0" count="1" selected="0">
            <x v="5"/>
          </reference>
          <reference field="6" count="2">
            <x v="1"/>
            <x v="64"/>
          </reference>
        </references>
      </pivotArea>
    </format>
    <format dxfId="1293">
      <pivotArea dataOnly="0" labelOnly="1" fieldPosition="0">
        <references count="3">
          <reference field="0" count="1" selected="0">
            <x v="5"/>
          </reference>
          <reference field="3" count="10">
            <x v="27"/>
            <x v="28"/>
            <x v="29"/>
            <x v="32"/>
            <x v="33"/>
            <x v="219"/>
            <x v="220"/>
            <x v="222"/>
            <x v="223"/>
            <x v="224"/>
          </reference>
          <reference field="6" count="1" selected="0">
            <x v="63"/>
          </reference>
        </references>
      </pivotArea>
    </format>
    <format dxfId="1294">
      <pivotArea collapsedLevelsAreSubtotals="1" fieldPosition="0">
        <references count="3">
          <reference field="0" count="1" selected="0">
            <x v="6"/>
          </reference>
          <reference field="3" count="1">
            <x v="37"/>
          </reference>
          <reference field="6" count="1" selected="0">
            <x v="1"/>
          </reference>
        </references>
      </pivotArea>
    </format>
    <format dxfId="1295">
      <pivotArea dataOnly="0" labelOnly="1" fieldPosition="0">
        <references count="3">
          <reference field="0" count="1" selected="0">
            <x v="6"/>
          </reference>
          <reference field="3" count="1">
            <x v="37"/>
          </reference>
          <reference field="6" count="1" selected="0">
            <x v="1"/>
          </reference>
        </references>
      </pivotArea>
    </format>
    <format dxfId="1296">
      <pivotArea collapsedLevelsAreSubtotals="1" fieldPosition="0">
        <references count="3">
          <reference field="0" count="1" selected="0">
            <x v="6"/>
          </reference>
          <reference field="3" count="3">
            <x v="43"/>
            <x v="44"/>
            <x v="46"/>
          </reference>
          <reference field="6" count="1" selected="0">
            <x v="1"/>
          </reference>
        </references>
      </pivotArea>
    </format>
    <format dxfId="1297">
      <pivotArea collapsedLevelsAreSubtotals="1" fieldPosition="0">
        <references count="2">
          <reference field="0" count="1" selected="0">
            <x v="6"/>
          </reference>
          <reference field="6" count="1">
            <x v="2"/>
          </reference>
        </references>
      </pivotArea>
    </format>
    <format dxfId="1298">
      <pivotArea collapsedLevelsAreSubtotals="1" fieldPosition="0">
        <references count="3">
          <reference field="0" count="1" selected="0">
            <x v="6"/>
          </reference>
          <reference field="3" count="1">
            <x v="30"/>
          </reference>
          <reference field="6" count="1" selected="0">
            <x v="2"/>
          </reference>
        </references>
      </pivotArea>
    </format>
    <format dxfId="1299">
      <pivotArea dataOnly="0" labelOnly="1" fieldPosition="0">
        <references count="2">
          <reference field="0" count="1" selected="0">
            <x v="6"/>
          </reference>
          <reference field="6" count="1">
            <x v="2"/>
          </reference>
        </references>
      </pivotArea>
    </format>
    <format dxfId="1300">
      <pivotArea dataOnly="0" labelOnly="1" fieldPosition="0">
        <references count="3">
          <reference field="0" count="1" selected="0">
            <x v="6"/>
          </reference>
          <reference field="3" count="4">
            <x v="30"/>
            <x v="43"/>
            <x v="44"/>
            <x v="46"/>
          </reference>
          <reference field="6" count="1" selected="0">
            <x v="1"/>
          </reference>
        </references>
      </pivotArea>
    </format>
    <format dxfId="1301">
      <pivotArea collapsedLevelsAreSubtotals="1" fieldPosition="0">
        <references count="3">
          <reference field="0" count="1" selected="0">
            <x v="6"/>
          </reference>
          <reference field="3" count="2">
            <x v="36"/>
            <x v="38"/>
          </reference>
          <reference field="6" count="1" selected="0">
            <x v="2"/>
          </reference>
        </references>
      </pivotArea>
    </format>
    <format dxfId="1302">
      <pivotArea dataOnly="0" labelOnly="1" fieldPosition="0">
        <references count="3">
          <reference field="0" count="1" selected="0">
            <x v="6"/>
          </reference>
          <reference field="3" count="2">
            <x v="36"/>
            <x v="38"/>
          </reference>
          <reference field="6" count="1" selected="0">
            <x v="2"/>
          </reference>
        </references>
      </pivotArea>
    </format>
    <format dxfId="1303">
      <pivotArea collapsedLevelsAreSubtotals="1" fieldPosition="0">
        <references count="3">
          <reference field="0" count="1" selected="0">
            <x v="6"/>
          </reference>
          <reference field="3" count="2">
            <x v="40"/>
            <x v="45"/>
          </reference>
          <reference field="6" count="1" selected="0">
            <x v="2"/>
          </reference>
        </references>
      </pivotArea>
    </format>
    <format dxfId="1304">
      <pivotArea dataOnly="0" labelOnly="1" fieldPosition="0">
        <references count="3">
          <reference field="0" count="1" selected="0">
            <x v="6"/>
          </reference>
          <reference field="3" count="2">
            <x v="40"/>
            <x v="45"/>
          </reference>
          <reference field="6" count="1" selected="0">
            <x v="2"/>
          </reference>
        </references>
      </pivotArea>
    </format>
    <format dxfId="1305">
      <pivotArea collapsedLevelsAreSubtotals="1" fieldPosition="0">
        <references count="1">
          <reference field="0" count="1">
            <x v="7"/>
          </reference>
        </references>
      </pivotArea>
    </format>
    <format dxfId="1306">
      <pivotArea collapsedLevelsAreSubtotals="1" fieldPosition="0">
        <references count="2">
          <reference field="0" count="1" selected="0">
            <x v="7"/>
          </reference>
          <reference field="6" count="1">
            <x v="9"/>
          </reference>
        </references>
      </pivotArea>
    </format>
    <format dxfId="1307">
      <pivotArea collapsedLevelsAreSubtotals="1" fieldPosition="0">
        <references count="3">
          <reference field="0" count="1" selected="0">
            <x v="7"/>
          </reference>
          <reference field="3" count="1">
            <x v="81"/>
          </reference>
          <reference field="6" count="1" selected="0">
            <x v="9"/>
          </reference>
        </references>
      </pivotArea>
    </format>
    <format dxfId="1308">
      <pivotArea dataOnly="0" labelOnly="1" fieldPosition="0">
        <references count="1">
          <reference field="0" count="1">
            <x v="7"/>
          </reference>
        </references>
      </pivotArea>
    </format>
    <format dxfId="1309">
      <pivotArea dataOnly="0" labelOnly="1" fieldPosition="0">
        <references count="2">
          <reference field="0" count="1" selected="0">
            <x v="7"/>
          </reference>
          <reference field="6" count="1">
            <x v="9"/>
          </reference>
        </references>
      </pivotArea>
    </format>
    <format dxfId="1310">
      <pivotArea dataOnly="0" labelOnly="1" fieldPosition="0">
        <references count="3">
          <reference field="0" count="1" selected="0">
            <x v="7"/>
          </reference>
          <reference field="3" count="1">
            <x v="81"/>
          </reference>
          <reference field="6" count="1" selected="0">
            <x v="9"/>
          </reference>
        </references>
      </pivotArea>
    </format>
    <format dxfId="1311">
      <pivotArea collapsedLevelsAreSubtotals="1" fieldPosition="0">
        <references count="3">
          <reference field="0" count="1" selected="0">
            <x v="7"/>
          </reference>
          <reference field="3" count="1">
            <x v="87"/>
          </reference>
          <reference field="6" count="1" selected="0">
            <x v="9"/>
          </reference>
        </references>
      </pivotArea>
    </format>
    <format dxfId="1312">
      <pivotArea collapsedLevelsAreSubtotals="1" fieldPosition="0">
        <references count="2">
          <reference field="0" count="1" selected="0">
            <x v="7"/>
          </reference>
          <reference field="6" count="1">
            <x v="10"/>
          </reference>
        </references>
      </pivotArea>
    </format>
    <format dxfId="1313">
      <pivotArea dataOnly="0" labelOnly="1" fieldPosition="0">
        <references count="2">
          <reference field="0" count="1" selected="0">
            <x v="7"/>
          </reference>
          <reference field="6" count="1">
            <x v="10"/>
          </reference>
        </references>
      </pivotArea>
    </format>
    <format dxfId="1314">
      <pivotArea dataOnly="0" labelOnly="1" fieldPosition="0">
        <references count="3">
          <reference field="0" count="1" selected="0">
            <x v="7"/>
          </reference>
          <reference field="3" count="1">
            <x v="87"/>
          </reference>
          <reference field="6" count="1" selected="0">
            <x v="9"/>
          </reference>
        </references>
      </pivotArea>
    </format>
    <format dxfId="1315">
      <pivotArea collapsedLevelsAreSubtotals="1" fieldPosition="0">
        <references count="3">
          <reference field="0" count="1" selected="0">
            <x v="7"/>
          </reference>
          <reference field="3" count="7">
            <x v="82"/>
            <x v="86"/>
            <x v="88"/>
            <x v="89"/>
            <x v="90"/>
            <x v="261"/>
            <x v="262"/>
          </reference>
          <reference field="6" count="1" selected="0">
            <x v="10"/>
          </reference>
        </references>
      </pivotArea>
    </format>
    <format dxfId="1316">
      <pivotArea collapsedLevelsAreSubtotals="1" fieldPosition="0">
        <references count="1">
          <reference field="0" count="1">
            <x v="8"/>
          </reference>
        </references>
      </pivotArea>
    </format>
    <format dxfId="1317">
      <pivotArea collapsedLevelsAreSubtotals="1" fieldPosition="0">
        <references count="2">
          <reference field="0" count="1" selected="0">
            <x v="8"/>
          </reference>
          <reference field="6" count="1">
            <x v="53"/>
          </reference>
        </references>
      </pivotArea>
    </format>
    <format dxfId="1318">
      <pivotArea collapsedLevelsAreSubtotals="1" fieldPosition="0">
        <references count="3">
          <reference field="0" count="1" selected="0">
            <x v="8"/>
          </reference>
          <reference field="3" count="1">
            <x v="171"/>
          </reference>
          <reference field="6" count="1" selected="0">
            <x v="53"/>
          </reference>
        </references>
      </pivotArea>
    </format>
    <format dxfId="1319">
      <pivotArea dataOnly="0" labelOnly="1" fieldPosition="0">
        <references count="1">
          <reference field="0" count="1">
            <x v="8"/>
          </reference>
        </references>
      </pivotArea>
    </format>
    <format dxfId="1320">
      <pivotArea dataOnly="0" labelOnly="1" fieldPosition="0">
        <references count="2">
          <reference field="0" count="1" selected="0">
            <x v="8"/>
          </reference>
          <reference field="6" count="1">
            <x v="53"/>
          </reference>
        </references>
      </pivotArea>
    </format>
    <format dxfId="1321">
      <pivotArea dataOnly="0" labelOnly="1" fieldPosition="0">
        <references count="3">
          <reference field="0" count="1" selected="0">
            <x v="7"/>
          </reference>
          <reference field="3" count="8">
            <x v="82"/>
            <x v="86"/>
            <x v="88"/>
            <x v="89"/>
            <x v="90"/>
            <x v="171"/>
            <x v="261"/>
            <x v="262"/>
          </reference>
          <reference field="6" count="1" selected="0">
            <x v="10"/>
          </reference>
        </references>
      </pivotArea>
    </format>
    <format dxfId="1322">
      <pivotArea collapsedLevelsAreSubtotals="1" fieldPosition="0">
        <references count="3">
          <reference field="0" count="1" selected="0">
            <x v="8"/>
          </reference>
          <reference field="3" count="1">
            <x v="173"/>
          </reference>
          <reference field="6" count="1" selected="0">
            <x v="53"/>
          </reference>
        </references>
      </pivotArea>
    </format>
    <format dxfId="1323">
      <pivotArea dataOnly="0" labelOnly="1" fieldPosition="0">
        <references count="3">
          <reference field="0" count="1" selected="0">
            <x v="8"/>
          </reference>
          <reference field="3" count="1">
            <x v="173"/>
          </reference>
          <reference field="6" count="1" selected="0">
            <x v="53"/>
          </reference>
        </references>
      </pivotArea>
    </format>
    <format dxfId="1324">
      <pivotArea collapsedLevelsAreSubtotals="1" fieldPosition="0">
        <references count="3">
          <reference field="0" count="1" selected="0">
            <x v="8"/>
          </reference>
          <reference field="3" count="2">
            <x v="175"/>
            <x v="176"/>
          </reference>
          <reference field="6" count="1" selected="0">
            <x v="53"/>
          </reference>
        </references>
      </pivotArea>
    </format>
    <format dxfId="1325">
      <pivotArea collapsedLevelsAreSubtotals="1" fieldPosition="0">
        <references count="1">
          <reference field="0" count="1">
            <x v="9"/>
          </reference>
        </references>
      </pivotArea>
    </format>
    <format dxfId="1326">
      <pivotArea collapsedLevelsAreSubtotals="1" fieldPosition="0">
        <references count="2">
          <reference field="0" count="1" selected="0">
            <x v="9"/>
          </reference>
          <reference field="6" count="1">
            <x v="69"/>
          </reference>
        </references>
      </pivotArea>
    </format>
    <format dxfId="1327">
      <pivotArea collapsedLevelsAreSubtotals="1" fieldPosition="0">
        <references count="3">
          <reference field="0" count="1" selected="0">
            <x v="9"/>
          </reference>
          <reference field="3" count="5">
            <x v="246"/>
            <x v="248"/>
            <x v="249"/>
            <x v="250"/>
            <x v="251"/>
          </reference>
          <reference field="6" count="1" selected="0">
            <x v="69"/>
          </reference>
        </references>
      </pivotArea>
    </format>
    <format dxfId="1328">
      <pivotArea dataOnly="0" labelOnly="1" fieldPosition="0">
        <references count="1">
          <reference field="0" count="1">
            <x v="9"/>
          </reference>
        </references>
      </pivotArea>
    </format>
    <format dxfId="1329">
      <pivotArea dataOnly="0" labelOnly="1" fieldPosition="0">
        <references count="2">
          <reference field="0" count="1" selected="0">
            <x v="9"/>
          </reference>
          <reference field="6" count="1">
            <x v="69"/>
          </reference>
        </references>
      </pivotArea>
    </format>
    <format dxfId="1330">
      <pivotArea dataOnly="0" labelOnly="1" fieldPosition="0">
        <references count="3">
          <reference field="0" count="1" selected="0">
            <x v="8"/>
          </reference>
          <reference field="3" count="7">
            <x v="175"/>
            <x v="176"/>
            <x v="246"/>
            <x v="248"/>
            <x v="249"/>
            <x v="250"/>
            <x v="251"/>
          </reference>
          <reference field="6" count="1" selected="0">
            <x v="53"/>
          </reference>
        </references>
      </pivotArea>
    </format>
    <format dxfId="1331">
      <pivotArea collapsedLevelsAreSubtotals="1" fieldPosition="0">
        <references count="3">
          <reference field="0" count="1" selected="0">
            <x v="9"/>
          </reference>
          <reference field="3" count="1">
            <x v="253"/>
          </reference>
          <reference field="6" count="1" selected="0">
            <x v="69"/>
          </reference>
        </references>
      </pivotArea>
    </format>
    <format dxfId="1332">
      <pivotArea dataOnly="0" labelOnly="1" fieldPosition="0">
        <references count="3">
          <reference field="0" count="1" selected="0">
            <x v="9"/>
          </reference>
          <reference field="3" count="1">
            <x v="253"/>
          </reference>
          <reference field="6" count="1" selected="0">
            <x v="69"/>
          </reference>
        </references>
      </pivotArea>
    </format>
    <format dxfId="1333">
      <pivotArea collapsedLevelsAreSubtotals="1" fieldPosition="0">
        <references count="1">
          <reference field="0" count="1">
            <x v="10"/>
          </reference>
        </references>
      </pivotArea>
    </format>
    <format dxfId="1334">
      <pivotArea collapsedLevelsAreSubtotals="1" fieldPosition="0">
        <references count="2">
          <reference field="0" count="1" selected="0">
            <x v="10"/>
          </reference>
          <reference field="6" count="1">
            <x v="3"/>
          </reference>
        </references>
      </pivotArea>
    </format>
    <format dxfId="1335">
      <pivotArea collapsedLevelsAreSubtotals="1" fieldPosition="0">
        <references count="3">
          <reference field="0" count="1" selected="0">
            <x v="10"/>
          </reference>
          <reference field="3" count="1">
            <x v="49"/>
          </reference>
          <reference field="6" count="1" selected="0">
            <x v="3"/>
          </reference>
        </references>
      </pivotArea>
    </format>
    <format dxfId="1336">
      <pivotArea dataOnly="0" labelOnly="1" fieldPosition="0">
        <references count="1">
          <reference field="0" count="1">
            <x v="10"/>
          </reference>
        </references>
      </pivotArea>
    </format>
    <format dxfId="1337">
      <pivotArea dataOnly="0" labelOnly="1" fieldPosition="0">
        <references count="2">
          <reference field="0" count="1" selected="0">
            <x v="10"/>
          </reference>
          <reference field="6" count="1">
            <x v="3"/>
          </reference>
        </references>
      </pivotArea>
    </format>
    <format dxfId="1338">
      <pivotArea dataOnly="0" labelOnly="1" fieldPosition="0">
        <references count="3">
          <reference field="0" count="1" selected="0">
            <x v="10"/>
          </reference>
          <reference field="3" count="1">
            <x v="49"/>
          </reference>
          <reference field="6" count="1" selected="0">
            <x v="3"/>
          </reference>
        </references>
      </pivotArea>
    </format>
    <format dxfId="1339">
      <pivotArea collapsedLevelsAreSubtotals="1" fieldPosition="0">
        <references count="2">
          <reference field="0" count="1" selected="0">
            <x v="10"/>
          </reference>
          <reference field="6" count="1">
            <x v="4"/>
          </reference>
        </references>
      </pivotArea>
    </format>
    <format dxfId="1340">
      <pivotArea collapsedLevelsAreSubtotals="1" fieldPosition="0">
        <references count="3">
          <reference field="0" count="1" selected="0">
            <x v="10"/>
          </reference>
          <reference field="3" count="1">
            <x v="52"/>
          </reference>
          <reference field="6" count="1" selected="0">
            <x v="4"/>
          </reference>
        </references>
      </pivotArea>
    </format>
    <format dxfId="1341">
      <pivotArea dataOnly="0" labelOnly="1" fieldPosition="0">
        <references count="2">
          <reference field="0" count="1" selected="0">
            <x v="10"/>
          </reference>
          <reference field="6" count="1">
            <x v="4"/>
          </reference>
        </references>
      </pivotArea>
    </format>
    <format dxfId="1342">
      <pivotArea dataOnly="0" labelOnly="1" fieldPosition="0">
        <references count="3">
          <reference field="0" count="1" selected="0">
            <x v="10"/>
          </reference>
          <reference field="3" count="1">
            <x v="52"/>
          </reference>
          <reference field="6" count="1" selected="0">
            <x v="4"/>
          </reference>
        </references>
      </pivotArea>
    </format>
    <format dxfId="1343">
      <pivotArea collapsedLevelsAreSubtotals="1" fieldPosition="0">
        <references count="3">
          <reference field="0" count="1" selected="0">
            <x v="10"/>
          </reference>
          <reference field="3" count="2">
            <x v="56"/>
            <x v="58"/>
          </reference>
          <reference field="6" count="1" selected="0">
            <x v="4"/>
          </reference>
        </references>
      </pivotArea>
    </format>
    <format dxfId="1344">
      <pivotArea dataOnly="0" labelOnly="1" fieldPosition="0">
        <references count="3">
          <reference field="0" count="1" selected="0">
            <x v="10"/>
          </reference>
          <reference field="3" count="2">
            <x v="56"/>
            <x v="58"/>
          </reference>
          <reference field="6" count="1" selected="0">
            <x v="4"/>
          </reference>
        </references>
      </pivotArea>
    </format>
    <format dxfId="1345">
      <pivotArea collapsedLevelsAreSubtotals="1" fieldPosition="0">
        <references count="3">
          <reference field="0" count="1" selected="0">
            <x v="10"/>
          </reference>
          <reference field="3" count="2">
            <x v="60"/>
            <x v="61"/>
          </reference>
          <reference field="6" count="1" selected="0">
            <x v="4"/>
          </reference>
        </references>
      </pivotArea>
    </format>
    <format dxfId="1346">
      <pivotArea collapsedLevelsAreSubtotals="1" fieldPosition="0">
        <references count="1">
          <reference field="0" count="1">
            <x v="11"/>
          </reference>
        </references>
      </pivotArea>
    </format>
    <format dxfId="1347">
      <pivotArea collapsedLevelsAreSubtotals="1" fieldPosition="0">
        <references count="2">
          <reference field="0" count="1" selected="0">
            <x v="11"/>
          </reference>
          <reference field="6" count="1">
            <x v="5"/>
          </reference>
        </references>
      </pivotArea>
    </format>
    <format dxfId="1348">
      <pivotArea dataOnly="0" labelOnly="1" fieldPosition="0">
        <references count="1">
          <reference field="0" count="1">
            <x v="11"/>
          </reference>
        </references>
      </pivotArea>
    </format>
    <format dxfId="1349">
      <pivotArea dataOnly="0" labelOnly="1" fieldPosition="0">
        <references count="2">
          <reference field="0" count="1" selected="0">
            <x v="11"/>
          </reference>
          <reference field="6" count="1">
            <x v="5"/>
          </reference>
        </references>
      </pivotArea>
    </format>
    <format dxfId="1350">
      <pivotArea dataOnly="0" labelOnly="1" fieldPosition="0">
        <references count="3">
          <reference field="0" count="1" selected="0">
            <x v="10"/>
          </reference>
          <reference field="3" count="2">
            <x v="60"/>
            <x v="61"/>
          </reference>
          <reference field="6" count="1" selected="0">
            <x v="4"/>
          </reference>
        </references>
      </pivotArea>
    </format>
    <format dxfId="1351">
      <pivotArea collapsedLevelsAreSubtotals="1" fieldPosition="0">
        <references count="3">
          <reference field="0" count="1" selected="0">
            <x v="11"/>
          </reference>
          <reference field="3" count="1">
            <x v="66"/>
          </reference>
          <reference field="6" count="1" selected="0">
            <x v="5"/>
          </reference>
        </references>
      </pivotArea>
    </format>
    <format dxfId="1352">
      <pivotArea collapsedLevelsAreSubtotals="1" fieldPosition="0">
        <references count="2">
          <reference field="0" count="1" selected="0">
            <x v="11"/>
          </reference>
          <reference field="6" count="1">
            <x v="6"/>
          </reference>
        </references>
      </pivotArea>
    </format>
    <format dxfId="1353">
      <pivotArea collapsedLevelsAreSubtotals="1" fieldPosition="0">
        <references count="3">
          <reference field="0" count="1" selected="0">
            <x v="11"/>
          </reference>
          <reference field="3" count="4">
            <x v="64"/>
            <x v="65"/>
            <x v="69"/>
            <x v="70"/>
          </reference>
          <reference field="6" count="1" selected="0">
            <x v="6"/>
          </reference>
        </references>
      </pivotArea>
    </format>
    <format dxfId="1354">
      <pivotArea collapsedLevelsAreSubtotals="1" fieldPosition="0">
        <references count="2">
          <reference field="0" count="1" selected="0">
            <x v="11"/>
          </reference>
          <reference field="6" count="1">
            <x v="7"/>
          </reference>
        </references>
      </pivotArea>
    </format>
    <format dxfId="1355">
      <pivotArea collapsedLevelsAreSubtotals="1" fieldPosition="0">
        <references count="3">
          <reference field="0" count="1" selected="0">
            <x v="11"/>
          </reference>
          <reference field="3" count="3">
            <x v="62"/>
            <x v="67"/>
            <x v="68"/>
          </reference>
          <reference field="6" count="1" selected="0">
            <x v="7"/>
          </reference>
        </references>
      </pivotArea>
    </format>
    <format dxfId="1356">
      <pivotArea dataOnly="0" labelOnly="1" fieldPosition="0">
        <references count="2">
          <reference field="0" count="1" selected="0">
            <x v="11"/>
          </reference>
          <reference field="6" count="2">
            <x v="6"/>
            <x v="7"/>
          </reference>
        </references>
      </pivotArea>
    </format>
    <format dxfId="1357">
      <pivotArea dataOnly="0" labelOnly="1" fieldPosition="0">
        <references count="3">
          <reference field="0" count="1" selected="0">
            <x v="11"/>
          </reference>
          <reference field="3" count="8">
            <x v="62"/>
            <x v="64"/>
            <x v="65"/>
            <x v="66"/>
            <x v="67"/>
            <x v="68"/>
            <x v="69"/>
            <x v="70"/>
          </reference>
          <reference field="6" count="1" selected="0">
            <x v="5"/>
          </reference>
        </references>
      </pivotArea>
    </format>
    <format dxfId="1358">
      <pivotArea collapsedLevelsAreSubtotals="1" fieldPosition="0">
        <references count="1">
          <reference field="0" count="1">
            <x v="12"/>
          </reference>
        </references>
      </pivotArea>
    </format>
    <format dxfId="1359">
      <pivotArea dataOnly="0" labelOnly="1" fieldPosition="0">
        <references count="1">
          <reference field="0" count="1">
            <x v="12"/>
          </reference>
        </references>
      </pivotArea>
    </format>
    <format dxfId="1360">
      <pivotArea collapsedLevelsAreSubtotals="1" fieldPosition="0">
        <references count="2">
          <reference field="0" count="1" selected="0">
            <x v="12"/>
          </reference>
          <reference field="6" count="1">
            <x v="52"/>
          </reference>
        </references>
      </pivotArea>
    </format>
    <format dxfId="1361">
      <pivotArea collapsedLevelsAreSubtotals="1" fieldPosition="0">
        <references count="3">
          <reference field="0" count="1" selected="0">
            <x v="12"/>
          </reference>
          <reference field="3" count="1">
            <x v="165"/>
          </reference>
          <reference field="6" count="1" selected="0">
            <x v="52"/>
          </reference>
        </references>
      </pivotArea>
    </format>
    <format dxfId="1362">
      <pivotArea dataOnly="0" labelOnly="1" fieldPosition="0">
        <references count="2">
          <reference field="0" count="1" selected="0">
            <x v="12"/>
          </reference>
          <reference field="6" count="1">
            <x v="52"/>
          </reference>
        </references>
      </pivotArea>
    </format>
    <format dxfId="1363">
      <pivotArea dataOnly="0" labelOnly="1" fieldPosition="0">
        <references count="3">
          <reference field="0" count="1" selected="0">
            <x v="12"/>
          </reference>
          <reference field="3" count="1">
            <x v="165"/>
          </reference>
          <reference field="6" count="1" selected="0">
            <x v="52"/>
          </reference>
        </references>
      </pivotArea>
    </format>
    <format dxfId="1364">
      <pivotArea collapsedLevelsAreSubtotals="1" fieldPosition="0">
        <references count="3">
          <reference field="0" count="1" selected="0">
            <x v="12"/>
          </reference>
          <reference field="3" count="3">
            <x v="167"/>
            <x v="168"/>
            <x v="169"/>
          </reference>
          <reference field="6" count="1" selected="0">
            <x v="52"/>
          </reference>
        </references>
      </pivotArea>
    </format>
    <format dxfId="1365">
      <pivotArea dataOnly="0" labelOnly="1" fieldPosition="0">
        <references count="3">
          <reference field="0" count="1" selected="0">
            <x v="12"/>
          </reference>
          <reference field="3" count="3">
            <x v="167"/>
            <x v="168"/>
            <x v="169"/>
          </reference>
          <reference field="6" count="1" selected="0">
            <x v="52"/>
          </reference>
        </references>
      </pivotArea>
    </format>
    <format dxfId="1366">
      <pivotArea collapsedLevelsAreSubtotals="1" fieldPosition="0">
        <references count="1">
          <reference field="0" count="1">
            <x v="13"/>
          </reference>
        </references>
      </pivotArea>
    </format>
    <format dxfId="1367">
      <pivotArea collapsedLevelsAreSubtotals="1" fieldPosition="0">
        <references count="2">
          <reference field="0" count="1" selected="0">
            <x v="13"/>
          </reference>
          <reference field="6" count="1">
            <x v="65"/>
          </reference>
        </references>
      </pivotArea>
    </format>
    <format dxfId="1368">
      <pivotArea dataOnly="0" labelOnly="1" fieldPosition="0">
        <references count="1">
          <reference field="0" count="1">
            <x v="13"/>
          </reference>
        </references>
      </pivotArea>
    </format>
    <format dxfId="1369">
      <pivotArea dataOnly="0" labelOnly="1" fieldPosition="0">
        <references count="2">
          <reference field="0" count="1" selected="0">
            <x v="13"/>
          </reference>
          <reference field="6" count="1">
            <x v="65"/>
          </reference>
        </references>
      </pivotArea>
    </format>
    <format dxfId="1370">
      <pivotArea collapsedLevelsAreSubtotals="1" fieldPosition="0">
        <references count="3">
          <reference field="0" count="1" selected="0">
            <x v="13"/>
          </reference>
          <reference field="3" count="1">
            <x v="231"/>
          </reference>
          <reference field="6" count="1" selected="0">
            <x v="65"/>
          </reference>
        </references>
      </pivotArea>
    </format>
    <format dxfId="1371">
      <pivotArea collapsedLevelsAreSubtotals="1" fieldPosition="0">
        <references count="2">
          <reference field="0" count="1" selected="0">
            <x v="13"/>
          </reference>
          <reference field="6" count="1">
            <x v="66"/>
          </reference>
        </references>
      </pivotArea>
    </format>
    <format dxfId="1372">
      <pivotArea collapsedLevelsAreSubtotals="1" fieldPosition="0">
        <references count="3">
          <reference field="0" count="1" selected="0">
            <x v="13"/>
          </reference>
          <reference field="3" count="6">
            <x v="225"/>
            <x v="226"/>
            <x v="227"/>
            <x v="228"/>
            <x v="230"/>
            <x v="232"/>
          </reference>
          <reference field="6" count="1" selected="0">
            <x v="66"/>
          </reference>
        </references>
      </pivotArea>
    </format>
    <format dxfId="1373">
      <pivotArea dataOnly="0" labelOnly="1" fieldPosition="0">
        <references count="2">
          <reference field="0" count="1" selected="0">
            <x v="13"/>
          </reference>
          <reference field="6" count="1">
            <x v="66"/>
          </reference>
        </references>
      </pivotArea>
    </format>
    <format dxfId="1374">
      <pivotArea dataOnly="0" labelOnly="1" fieldPosition="0">
        <references count="3">
          <reference field="0" count="1" selected="0">
            <x v="13"/>
          </reference>
          <reference field="3" count="7">
            <x v="225"/>
            <x v="226"/>
            <x v="227"/>
            <x v="228"/>
            <x v="230"/>
            <x v="231"/>
            <x v="232"/>
          </reference>
          <reference field="6" count="1" selected="0">
            <x v="65"/>
          </reference>
        </references>
      </pivotArea>
    </format>
    <format dxfId="1375">
      <pivotArea collapsedLevelsAreSubtotals="1" fieldPosition="0">
        <references count="1">
          <reference field="0" count="1">
            <x v="14"/>
          </reference>
        </references>
      </pivotArea>
    </format>
    <format dxfId="1376">
      <pivotArea collapsedLevelsAreSubtotals="1" fieldPosition="0">
        <references count="2">
          <reference field="0" count="1" selected="0">
            <x v="14"/>
          </reference>
          <reference field="6" count="1">
            <x v="54"/>
          </reference>
        </references>
      </pivotArea>
    </format>
    <format dxfId="1377">
      <pivotArea collapsedLevelsAreSubtotals="1" fieldPosition="0">
        <references count="3">
          <reference field="0" count="1" selected="0">
            <x v="14"/>
          </reference>
          <reference field="3" count="4">
            <x v="177"/>
            <x v="180"/>
            <x v="181"/>
            <x v="184"/>
          </reference>
          <reference field="6" count="1" selected="0">
            <x v="54"/>
          </reference>
        </references>
      </pivotArea>
    </format>
    <format dxfId="1378">
      <pivotArea collapsedLevelsAreSubtotals="1" fieldPosition="0">
        <references count="2">
          <reference field="0" count="1" selected="0">
            <x v="14"/>
          </reference>
          <reference field="6" count="1">
            <x v="55"/>
          </reference>
        </references>
      </pivotArea>
    </format>
    <format dxfId="1379">
      <pivotArea collapsedLevelsAreSubtotals="1" fieldPosition="0">
        <references count="3">
          <reference field="0" count="1" selected="0">
            <x v="14"/>
          </reference>
          <reference field="3" count="1">
            <x v="178"/>
          </reference>
          <reference field="6" count="1" selected="0">
            <x v="55"/>
          </reference>
        </references>
      </pivotArea>
    </format>
    <format dxfId="1380">
      <pivotArea dataOnly="0" labelOnly="1" fieldPosition="0">
        <references count="1">
          <reference field="0" count="1">
            <x v="14"/>
          </reference>
        </references>
      </pivotArea>
    </format>
    <format dxfId="1381">
      <pivotArea dataOnly="0" labelOnly="1" fieldPosition="0">
        <references count="2">
          <reference field="0" count="1" selected="0">
            <x v="14"/>
          </reference>
          <reference field="6" count="2">
            <x v="54"/>
            <x v="55"/>
          </reference>
        </references>
      </pivotArea>
    </format>
    <format dxfId="1382">
      <pivotArea dataOnly="0" labelOnly="1" fieldPosition="0">
        <references count="3">
          <reference field="0" count="1" selected="0">
            <x v="14"/>
          </reference>
          <reference field="3" count="5">
            <x v="177"/>
            <x v="178"/>
            <x v="180"/>
            <x v="181"/>
            <x v="184"/>
          </reference>
          <reference field="6" count="1" selected="0">
            <x v="54"/>
          </reference>
        </references>
      </pivotArea>
    </format>
    <format dxfId="1383">
      <pivotArea collapsedLevelsAreSubtotals="1" fieldPosition="0">
        <references count="2">
          <reference field="0" count="1" selected="0">
            <x v="14"/>
          </reference>
          <reference field="6" count="1">
            <x v="56"/>
          </reference>
        </references>
      </pivotArea>
    </format>
    <format dxfId="1384">
      <pivotArea collapsedLevelsAreSubtotals="1" fieldPosition="0">
        <references count="3">
          <reference field="0" count="1" selected="0">
            <x v="14"/>
          </reference>
          <reference field="3" count="3">
            <x v="179"/>
            <x v="182"/>
            <x v="185"/>
          </reference>
          <reference field="6" count="1" selected="0">
            <x v="56"/>
          </reference>
        </references>
      </pivotArea>
    </format>
    <format dxfId="1385">
      <pivotArea dataOnly="0" labelOnly="1" fieldPosition="0">
        <references count="2">
          <reference field="0" count="1" selected="0">
            <x v="14"/>
          </reference>
          <reference field="6" count="1">
            <x v="56"/>
          </reference>
        </references>
      </pivotArea>
    </format>
    <format dxfId="1386">
      <pivotArea dataOnly="0" labelOnly="1" fieldPosition="0">
        <references count="3">
          <reference field="0" count="1" selected="0">
            <x v="14"/>
          </reference>
          <reference field="3" count="3">
            <x v="179"/>
            <x v="182"/>
            <x v="185"/>
          </reference>
          <reference field="6" count="1" selected="0">
            <x v="56"/>
          </reference>
        </references>
      </pivotArea>
    </format>
    <format dxfId="1387">
      <pivotArea collapsedLevelsAreSubtotals="1" fieldPosition="0">
        <references count="1">
          <reference field="0" count="1">
            <x v="15"/>
          </reference>
        </references>
      </pivotArea>
    </format>
    <format dxfId="1388">
      <pivotArea collapsedLevelsAreSubtotals="1" fieldPosition="0">
        <references count="2">
          <reference field="0" count="1" selected="0">
            <x v="15"/>
          </reference>
          <reference field="6" count="1">
            <x v="67"/>
          </reference>
        </references>
      </pivotArea>
    </format>
    <format dxfId="1389">
      <pivotArea collapsedLevelsAreSubtotals="1" fieldPosition="0">
        <references count="3">
          <reference field="0" count="1" selected="0">
            <x v="15"/>
          </reference>
          <reference field="3" count="1">
            <x v="234"/>
          </reference>
          <reference field="6" count="1" selected="0">
            <x v="67"/>
          </reference>
        </references>
      </pivotArea>
    </format>
    <format dxfId="1390">
      <pivotArea dataOnly="0" labelOnly="1" fieldPosition="0">
        <references count="1">
          <reference field="0" count="1">
            <x v="15"/>
          </reference>
        </references>
      </pivotArea>
    </format>
    <format dxfId="1391">
      <pivotArea dataOnly="0" labelOnly="1" fieldPosition="0">
        <references count="2">
          <reference field="0" count="1" selected="0">
            <x v="15"/>
          </reference>
          <reference field="6" count="1">
            <x v="67"/>
          </reference>
        </references>
      </pivotArea>
    </format>
    <format dxfId="1392">
      <pivotArea dataOnly="0" labelOnly="1" fieldPosition="0">
        <references count="3">
          <reference field="0" count="1" selected="0">
            <x v="15"/>
          </reference>
          <reference field="3" count="1">
            <x v="234"/>
          </reference>
          <reference field="6" count="1" selected="0">
            <x v="67"/>
          </reference>
        </references>
      </pivotArea>
    </format>
    <format dxfId="1393">
      <pivotArea collapsedLevelsAreSubtotals="1" fieldPosition="0">
        <references count="3">
          <reference field="0" count="1" selected="0">
            <x v="15"/>
          </reference>
          <reference field="3" count="1">
            <x v="240"/>
          </reference>
          <reference field="6" count="1" selected="0">
            <x v="67"/>
          </reference>
        </references>
      </pivotArea>
    </format>
    <format dxfId="1394">
      <pivotArea collapsedLevelsAreSubtotals="1" fieldPosition="0">
        <references count="2">
          <reference field="0" count="1" selected="0">
            <x v="15"/>
          </reference>
          <reference field="6" count="1">
            <x v="68"/>
          </reference>
        </references>
      </pivotArea>
    </format>
    <format dxfId="1395">
      <pivotArea collapsedLevelsAreSubtotals="1" fieldPosition="0">
        <references count="3">
          <reference field="0" count="1" selected="0">
            <x v="15"/>
          </reference>
          <reference field="3" count="5">
            <x v="235"/>
            <x v="237"/>
            <x v="238"/>
            <x v="239"/>
            <x v="241"/>
          </reference>
          <reference field="6" count="1" selected="0">
            <x v="68"/>
          </reference>
        </references>
      </pivotArea>
    </format>
    <format dxfId="1396">
      <pivotArea collapsedLevelsAreSubtotals="1" fieldPosition="0">
        <references count="1">
          <reference field="0" count="1">
            <x v="16"/>
          </reference>
        </references>
      </pivotArea>
    </format>
    <format dxfId="1397">
      <pivotArea collapsedLevelsAreSubtotals="1" fieldPosition="0">
        <references count="2">
          <reference field="0" count="1" selected="0">
            <x v="16"/>
          </reference>
          <reference field="6" count="1">
            <x v="13"/>
          </reference>
        </references>
      </pivotArea>
    </format>
    <format dxfId="1398">
      <pivotArea dataOnly="0" labelOnly="1" fieldPosition="0">
        <references count="1">
          <reference field="0" count="1">
            <x v="16"/>
          </reference>
        </references>
      </pivotArea>
    </format>
    <format dxfId="1399">
      <pivotArea dataOnly="0" labelOnly="1" fieldPosition="0">
        <references count="2">
          <reference field="0" count="1" selected="0">
            <x v="15"/>
          </reference>
          <reference field="6" count="2">
            <x v="13"/>
            <x v="68"/>
          </reference>
        </references>
      </pivotArea>
    </format>
    <format dxfId="1400">
      <pivotArea dataOnly="0" labelOnly="1" fieldPosition="0">
        <references count="3">
          <reference field="0" count="1" selected="0">
            <x v="15"/>
          </reference>
          <reference field="3" count="6">
            <x v="235"/>
            <x v="237"/>
            <x v="238"/>
            <x v="239"/>
            <x v="240"/>
            <x v="241"/>
          </reference>
          <reference field="6" count="1" selected="0">
            <x v="67"/>
          </reference>
        </references>
      </pivotArea>
    </format>
    <format dxfId="1401">
      <pivotArea collapsedLevelsAreSubtotals="1" fieldPosition="0">
        <references count="3">
          <reference field="0" count="1" selected="0">
            <x v="16"/>
          </reference>
          <reference field="3" count="1">
            <x v="112"/>
          </reference>
          <reference field="6" count="1" selected="0">
            <x v="13"/>
          </reference>
        </references>
      </pivotArea>
    </format>
    <format dxfId="1402">
      <pivotArea dataOnly="0" labelOnly="1" fieldPosition="0">
        <references count="3">
          <reference field="0" count="1" selected="0">
            <x v="16"/>
          </reference>
          <reference field="3" count="1">
            <x v="112"/>
          </reference>
          <reference field="6" count="1" selected="0">
            <x v="13"/>
          </reference>
        </references>
      </pivotArea>
    </format>
    <format dxfId="1403">
      <pivotArea collapsedLevelsAreSubtotals="1" fieldPosition="0">
        <references count="3">
          <reference field="0" count="1" selected="0">
            <x v="16"/>
          </reference>
          <reference field="3" count="4">
            <x v="118"/>
            <x v="123"/>
            <x v="126"/>
            <x v="127"/>
          </reference>
          <reference field="6" count="1" selected="0">
            <x v="13"/>
          </reference>
        </references>
      </pivotArea>
    </format>
    <format dxfId="1404">
      <pivotArea collapsedLevelsAreSubtotals="1" fieldPosition="0">
        <references count="2">
          <reference field="0" count="1" selected="0">
            <x v="16"/>
          </reference>
          <reference field="6" count="1">
            <x v="14"/>
          </reference>
        </references>
      </pivotArea>
    </format>
    <format dxfId="1405">
      <pivotArea dataOnly="0" labelOnly="1" fieldPosition="0">
        <references count="2">
          <reference field="0" count="1" selected="0">
            <x v="16"/>
          </reference>
          <reference field="6" count="1">
            <x v="14"/>
          </reference>
        </references>
      </pivotArea>
    </format>
    <format dxfId="1406">
      <pivotArea dataOnly="0" labelOnly="1" fieldPosition="0">
        <references count="3">
          <reference field="0" count="1" selected="0">
            <x v="16"/>
          </reference>
          <reference field="3" count="4">
            <x v="118"/>
            <x v="123"/>
            <x v="126"/>
            <x v="127"/>
          </reference>
          <reference field="6" count="1" selected="0">
            <x v="13"/>
          </reference>
        </references>
      </pivotArea>
    </format>
    <format dxfId="1407">
      <pivotArea collapsedLevelsAreSubtotals="1" fieldPosition="0">
        <references count="3">
          <reference field="0" count="1" selected="0">
            <x v="16"/>
          </reference>
          <reference field="3" count="6">
            <x v="115"/>
            <x v="116"/>
            <x v="122"/>
            <x v="124"/>
            <x v="128"/>
            <x v="129"/>
          </reference>
          <reference field="6" count="1" selected="0">
            <x v="14"/>
          </reference>
        </references>
      </pivotArea>
    </format>
    <format dxfId="1408">
      <pivotArea collapsedLevelsAreSubtotals="1" fieldPosition="0">
        <references count="2">
          <reference field="0" count="1" selected="0">
            <x v="16"/>
          </reference>
          <reference field="6" count="1">
            <x v="15"/>
          </reference>
        </references>
      </pivotArea>
    </format>
    <format dxfId="1409">
      <pivotArea collapsedLevelsAreSubtotals="1" fieldPosition="0">
        <references count="3">
          <reference field="0" count="1" selected="0">
            <x v="16"/>
          </reference>
          <reference field="3" count="1">
            <x v="106"/>
          </reference>
          <reference field="6" count="1" selected="0">
            <x v="15"/>
          </reference>
        </references>
      </pivotArea>
    </format>
    <format dxfId="1410">
      <pivotArea dataOnly="0" labelOnly="1" fieldPosition="0">
        <references count="2">
          <reference field="0" count="1" selected="0">
            <x v="16"/>
          </reference>
          <reference field="6" count="1">
            <x v="15"/>
          </reference>
        </references>
      </pivotArea>
    </format>
    <format dxfId="1411">
      <pivotArea dataOnly="0" labelOnly="1" fieldPosition="0">
        <references count="3">
          <reference field="0" count="1" selected="0">
            <x v="16"/>
          </reference>
          <reference field="3" count="7">
            <x v="106"/>
            <x v="115"/>
            <x v="116"/>
            <x v="122"/>
            <x v="124"/>
            <x v="128"/>
            <x v="129"/>
          </reference>
          <reference field="6" count="1" selected="0">
            <x v="14"/>
          </reference>
        </references>
      </pivotArea>
    </format>
    <format dxfId="1412">
      <pivotArea collapsedLevelsAreSubtotals="1" fieldPosition="0">
        <references count="3">
          <reference field="0" count="1" selected="0">
            <x v="16"/>
          </reference>
          <reference field="3" count="1">
            <x v="117"/>
          </reference>
          <reference field="6" count="1" selected="0">
            <x v="15"/>
          </reference>
        </references>
      </pivotArea>
    </format>
    <format dxfId="1413">
      <pivotArea dataOnly="0" labelOnly="1" fieldPosition="0">
        <references count="3">
          <reference field="0" count="1" selected="0">
            <x v="16"/>
          </reference>
          <reference field="3" count="1">
            <x v="117"/>
          </reference>
          <reference field="6" count="1" selected="0">
            <x v="15"/>
          </reference>
        </references>
      </pivotArea>
    </format>
    <format dxfId="1414">
      <pivotArea collapsedLevelsAreSubtotals="1" fieldPosition="0">
        <references count="3">
          <reference field="0" count="1" selected="0">
            <x v="16"/>
          </reference>
          <reference field="3" count="2">
            <x v="121"/>
            <x v="125"/>
          </reference>
          <reference field="6" count="1" selected="0">
            <x v="15"/>
          </reference>
        </references>
      </pivotArea>
    </format>
    <format dxfId="1415">
      <pivotArea collapsedLevelsAreSubtotals="1" fieldPosition="0">
        <references count="1">
          <reference field="0" count="1">
            <x v="17"/>
          </reference>
        </references>
      </pivotArea>
    </format>
    <format dxfId="1416">
      <pivotArea collapsedLevelsAreSubtotals="1" fieldPosition="0">
        <references count="2">
          <reference field="0" count="1" selected="0">
            <x v="17"/>
          </reference>
          <reference field="6" count="1">
            <x v="0"/>
          </reference>
        </references>
      </pivotArea>
    </format>
    <format dxfId="1417">
      <pivotArea collapsedLevelsAreSubtotals="1" fieldPosition="0">
        <references count="3">
          <reference field="0" count="1" selected="0">
            <x v="17"/>
          </reference>
          <reference field="3" count="1">
            <x v="0"/>
          </reference>
          <reference field="6" count="1" selected="0">
            <x v="0"/>
          </reference>
        </references>
      </pivotArea>
    </format>
    <format dxfId="1418">
      <pivotArea dataOnly="0" labelOnly="1" fieldPosition="0">
        <references count="1">
          <reference field="0" count="1">
            <x v="17"/>
          </reference>
        </references>
      </pivotArea>
    </format>
    <format dxfId="1419">
      <pivotArea dataOnly="0" labelOnly="1" fieldPosition="0">
        <references count="2">
          <reference field="0" count="1" selected="0">
            <x v="17"/>
          </reference>
          <reference field="6" count="1">
            <x v="0"/>
          </reference>
        </references>
      </pivotArea>
    </format>
    <format dxfId="1420">
      <pivotArea dataOnly="0" labelOnly="1" fieldPosition="0">
        <references count="3">
          <reference field="0" count="1" selected="0">
            <x v="16"/>
          </reference>
          <reference field="3" count="3">
            <x v="0"/>
            <x v="121"/>
            <x v="125"/>
          </reference>
          <reference field="6" count="1" selected="0">
            <x v="15"/>
          </reference>
        </references>
      </pivotArea>
    </format>
    <format dxfId="1421">
      <pivotArea collapsedLevelsAreSubtotals="1" fieldPosition="0">
        <references count="3">
          <reference field="0" count="1" selected="0">
            <x v="17"/>
          </reference>
          <reference field="3" count="3">
            <x v="2"/>
            <x v="3"/>
            <x v="4"/>
          </reference>
          <reference field="6" count="1" selected="0">
            <x v="0"/>
          </reference>
        </references>
      </pivotArea>
    </format>
    <format dxfId="1422">
      <pivotArea dataOnly="0" labelOnly="1" fieldPosition="0">
        <references count="3">
          <reference field="0" count="1" selected="0">
            <x v="17"/>
          </reference>
          <reference field="3" count="3">
            <x v="2"/>
            <x v="3"/>
            <x v="4"/>
          </reference>
          <reference field="6" count="1" selected="0">
            <x v="0"/>
          </reference>
        </references>
      </pivotArea>
    </format>
    <format dxfId="1423">
      <pivotArea collapsedLevelsAreSubtotals="1" fieldPosition="0">
        <references count="1">
          <reference field="0" count="1">
            <x v="18"/>
          </reference>
        </references>
      </pivotArea>
    </format>
    <format dxfId="1424">
      <pivotArea collapsedLevelsAreSubtotals="1" fieldPosition="0">
        <references count="2">
          <reference field="0" count="1" selected="0">
            <x v="18"/>
          </reference>
          <reference field="6" count="1">
            <x v="16"/>
          </reference>
        </references>
      </pivotArea>
    </format>
    <format dxfId="1425">
      <pivotArea collapsedLevelsAreSubtotals="1" fieldPosition="0">
        <references count="3">
          <reference field="0" count="1" selected="0">
            <x v="18"/>
          </reference>
          <reference field="3" count="1">
            <x v="130"/>
          </reference>
          <reference field="6" count="1" selected="0">
            <x v="16"/>
          </reference>
        </references>
      </pivotArea>
    </format>
    <format dxfId="1426">
      <pivotArea dataOnly="0" labelOnly="1" fieldPosition="0">
        <references count="1">
          <reference field="0" count="1">
            <x v="18"/>
          </reference>
        </references>
      </pivotArea>
    </format>
    <format dxfId="1427">
      <pivotArea dataOnly="0" labelOnly="1" fieldPosition="0">
        <references count="2">
          <reference field="0" count="1" selected="0">
            <x v="18"/>
          </reference>
          <reference field="6" count="1">
            <x v="16"/>
          </reference>
        </references>
      </pivotArea>
    </format>
    <format dxfId="1428">
      <pivotArea dataOnly="0" labelOnly="1" fieldPosition="0">
        <references count="3">
          <reference field="0" count="1" selected="0">
            <x v="18"/>
          </reference>
          <reference field="3" count="1">
            <x v="130"/>
          </reference>
          <reference field="6" count="1" selected="0">
            <x v="16"/>
          </reference>
        </references>
      </pivotArea>
    </format>
    <format dxfId="1429">
      <pivotArea collapsedLevelsAreSubtotals="1" fieldPosition="0">
        <references count="3">
          <reference field="0" count="1" selected="0">
            <x v="18"/>
          </reference>
          <reference field="3" count="1">
            <x v="132"/>
          </reference>
          <reference field="6" count="1" selected="0">
            <x v="16"/>
          </reference>
        </references>
      </pivotArea>
    </format>
    <format dxfId="1430">
      <pivotArea dataOnly="0" labelOnly="1" fieldPosition="0">
        <references count="3">
          <reference field="0" count="1" selected="0">
            <x v="18"/>
          </reference>
          <reference field="3" count="1">
            <x v="132"/>
          </reference>
          <reference field="6" count="1" selected="0">
            <x v="16"/>
          </reference>
        </references>
      </pivotArea>
    </format>
    <format dxfId="1431">
      <pivotArea collapsedLevelsAreSubtotals="1" fieldPosition="0">
        <references count="1">
          <reference field="0" count="1">
            <x v="19"/>
          </reference>
        </references>
      </pivotArea>
    </format>
    <format dxfId="1432">
      <pivotArea collapsedLevelsAreSubtotals="1" fieldPosition="0">
        <references count="2">
          <reference field="0" count="1" selected="0">
            <x v="19"/>
          </reference>
          <reference field="6" count="1">
            <x v="57"/>
          </reference>
        </references>
      </pivotArea>
    </format>
    <format dxfId="1433">
      <pivotArea collapsedLevelsAreSubtotals="1" fieldPosition="0">
        <references count="3">
          <reference field="0" count="1" selected="0">
            <x v="19"/>
          </reference>
          <reference field="3" count="2">
            <x v="196"/>
            <x v="198"/>
          </reference>
          <reference field="6" count="1" selected="0">
            <x v="57"/>
          </reference>
        </references>
      </pivotArea>
    </format>
    <format dxfId="1434">
      <pivotArea dataOnly="0" labelOnly="1" fieldPosition="0">
        <references count="1">
          <reference field="0" count="1">
            <x v="19"/>
          </reference>
        </references>
      </pivotArea>
    </format>
    <format dxfId="1435">
      <pivotArea dataOnly="0" labelOnly="1" fieldPosition="0">
        <references count="2">
          <reference field="0" count="1" selected="0">
            <x v="19"/>
          </reference>
          <reference field="6" count="1">
            <x v="57"/>
          </reference>
        </references>
      </pivotArea>
    </format>
    <format dxfId="1436">
      <pivotArea dataOnly="0" labelOnly="1" fieldPosition="0">
        <references count="3">
          <reference field="0" count="1" selected="0">
            <x v="19"/>
          </reference>
          <reference field="3" count="2">
            <x v="196"/>
            <x v="198"/>
          </reference>
          <reference field="6" count="1" selected="0">
            <x v="57"/>
          </reference>
        </references>
      </pivotArea>
    </format>
    <format dxfId="1437">
      <pivotArea collapsedLevelsAreSubtotals="1" fieldPosition="0">
        <references count="3">
          <reference field="0" count="1" selected="0">
            <x v="19"/>
          </reference>
          <reference field="3" count="4">
            <x v="201"/>
            <x v="206"/>
            <x v="208"/>
            <x v="209"/>
          </reference>
          <reference field="6" count="1" selected="0">
            <x v="57"/>
          </reference>
        </references>
      </pivotArea>
    </format>
    <format dxfId="1438">
      <pivotArea collapsedLevelsAreSubtotals="1" fieldPosition="0">
        <references count="2">
          <reference field="0" count="1" selected="0">
            <x v="19"/>
          </reference>
          <reference field="6" count="1">
            <x v="58"/>
          </reference>
        </references>
      </pivotArea>
    </format>
    <format dxfId="1439">
      <pivotArea dataOnly="0" labelOnly="1" fieldPosition="0">
        <references count="2">
          <reference field="0" count="1" selected="0">
            <x v="19"/>
          </reference>
          <reference field="6" count="1">
            <x v="58"/>
          </reference>
        </references>
      </pivotArea>
    </format>
    <format dxfId="1440">
      <pivotArea dataOnly="0" labelOnly="1" fieldPosition="0">
        <references count="3">
          <reference field="0" count="1" selected="0">
            <x v="19"/>
          </reference>
          <reference field="3" count="4">
            <x v="201"/>
            <x v="206"/>
            <x v="208"/>
            <x v="209"/>
          </reference>
          <reference field="6" count="1" selected="0">
            <x v="57"/>
          </reference>
        </references>
      </pivotArea>
    </format>
    <format dxfId="1441">
      <pivotArea collapsedLevelsAreSubtotals="1" fieldPosition="0">
        <references count="3">
          <reference field="0" count="1" selected="0">
            <x v="19"/>
          </reference>
          <reference field="3" count="1">
            <x v="202"/>
          </reference>
          <reference field="6" count="1" selected="0">
            <x v="58"/>
          </reference>
        </references>
      </pivotArea>
    </format>
    <format dxfId="1442">
      <pivotArea dataOnly="0" labelOnly="1" fieldPosition="0">
        <references count="3">
          <reference field="0" count="1" selected="0">
            <x v="19"/>
          </reference>
          <reference field="3" count="1">
            <x v="202"/>
          </reference>
          <reference field="6" count="1" selected="0">
            <x v="58"/>
          </reference>
        </references>
      </pivotArea>
    </format>
    <format dxfId="1443">
      <pivotArea collapsedLevelsAreSubtotals="1" fieldPosition="0">
        <references count="2">
          <reference field="0" count="1" selected="0">
            <x v="19"/>
          </reference>
          <reference field="6" count="1">
            <x v="59"/>
          </reference>
        </references>
      </pivotArea>
    </format>
    <format dxfId="1444">
      <pivotArea collapsedLevelsAreSubtotals="1" fieldPosition="0">
        <references count="3">
          <reference field="0" count="1" selected="0">
            <x v="19"/>
          </reference>
          <reference field="3" count="2">
            <x v="195"/>
            <x v="199"/>
          </reference>
          <reference field="6" count="1" selected="0">
            <x v="59"/>
          </reference>
        </references>
      </pivotArea>
    </format>
    <format dxfId="1445">
      <pivotArea dataOnly="0" labelOnly="1" fieldPosition="0">
        <references count="2">
          <reference field="0" count="1" selected="0">
            <x v="19"/>
          </reference>
          <reference field="6" count="1">
            <x v="59"/>
          </reference>
        </references>
      </pivotArea>
    </format>
    <format dxfId="1446">
      <pivotArea dataOnly="0" labelOnly="1" fieldPosition="0">
        <references count="3">
          <reference field="0" count="1" selected="0">
            <x v="19"/>
          </reference>
          <reference field="3" count="2">
            <x v="195"/>
            <x v="199"/>
          </reference>
          <reference field="6" count="1" selected="0">
            <x v="59"/>
          </reference>
        </references>
      </pivotArea>
    </format>
    <format dxfId="1447">
      <pivotArea collapsedLevelsAreSubtotals="1" fieldPosition="0">
        <references count="3">
          <reference field="0" count="1" selected="0">
            <x v="19"/>
          </reference>
          <reference field="3" count="1">
            <x v="207"/>
          </reference>
          <reference field="6" count="1" selected="0">
            <x v="59"/>
          </reference>
        </references>
      </pivotArea>
    </format>
    <format dxfId="1448">
      <pivotArea collapsedLevelsAreSubtotals="1" fieldPosition="0">
        <references count="1">
          <reference field="0" count="1">
            <x v="20"/>
          </reference>
        </references>
      </pivotArea>
    </format>
    <format dxfId="1449">
      <pivotArea collapsedLevelsAreSubtotals="1" fieldPosition="0">
        <references count="2">
          <reference field="0" count="1" selected="0">
            <x v="20"/>
          </reference>
          <reference field="6" count="1">
            <x v="21"/>
          </reference>
        </references>
      </pivotArea>
    </format>
    <format dxfId="1450">
      <pivotArea collapsedLevelsAreSubtotals="1" fieldPosition="0">
        <references count="3">
          <reference field="0" count="1" selected="0">
            <x v="20"/>
          </reference>
          <reference field="3" count="1">
            <x v="158"/>
          </reference>
          <reference field="6" count="1" selected="0">
            <x v="21"/>
          </reference>
        </references>
      </pivotArea>
    </format>
    <format dxfId="1451">
      <pivotArea dataOnly="0" labelOnly="1" fieldPosition="0">
        <references count="1">
          <reference field="0" count="1">
            <x v="20"/>
          </reference>
        </references>
      </pivotArea>
    </format>
    <format dxfId="1452">
      <pivotArea dataOnly="0" labelOnly="1" fieldPosition="0">
        <references count="2">
          <reference field="0" count="1" selected="0">
            <x v="20"/>
          </reference>
          <reference field="6" count="1">
            <x v="21"/>
          </reference>
        </references>
      </pivotArea>
    </format>
    <format dxfId="1453">
      <pivotArea dataOnly="0" labelOnly="1" fieldPosition="0">
        <references count="3">
          <reference field="0" count="1" selected="0">
            <x v="19"/>
          </reference>
          <reference field="3" count="2">
            <x v="158"/>
            <x v="207"/>
          </reference>
          <reference field="6" count="1" selected="0">
            <x v="59"/>
          </reference>
        </references>
      </pivotArea>
    </format>
    <format dxfId="1454">
      <pivotArea collapsedLevelsAreSubtotals="1" fieldPosition="0">
        <references count="3">
          <reference field="0" count="1" selected="0">
            <x v="20"/>
          </reference>
          <reference field="3" count="2">
            <x v="160"/>
            <x v="161"/>
          </reference>
          <reference field="6" count="1" selected="0">
            <x v="21"/>
          </reference>
        </references>
      </pivotArea>
    </format>
    <format dxfId="1455">
      <pivotArea dataOnly="0" labelOnly="1" fieldPosition="0">
        <references count="3">
          <reference field="0" count="1" selected="0">
            <x v="20"/>
          </reference>
          <reference field="3" count="2">
            <x v="160"/>
            <x v="161"/>
          </reference>
          <reference field="6" count="1" selected="0">
            <x v="21"/>
          </reference>
        </references>
      </pivotArea>
    </format>
    <format dxfId="1456">
      <pivotArea collapsedLevelsAreSubtotals="1" fieldPosition="0">
        <references count="1">
          <reference field="0" count="1">
            <x v="21"/>
          </reference>
        </references>
      </pivotArea>
    </format>
    <format dxfId="1457">
      <pivotArea collapsedLevelsAreSubtotals="1" fieldPosition="0">
        <references count="2">
          <reference field="0" count="1" selected="0">
            <x v="21"/>
          </reference>
          <reference field="6" count="1">
            <x v="11"/>
          </reference>
        </references>
      </pivotArea>
    </format>
    <format dxfId="1458">
      <pivotArea dataOnly="0" labelOnly="1" fieldPosition="0">
        <references count="1">
          <reference field="0" count="1">
            <x v="21"/>
          </reference>
        </references>
      </pivotArea>
    </format>
    <format dxfId="1459">
      <pivotArea dataOnly="0" labelOnly="1" fieldPosition="0">
        <references count="2">
          <reference field="0" count="1" selected="0">
            <x v="21"/>
          </reference>
          <reference field="6" count="1">
            <x v="11"/>
          </reference>
        </references>
      </pivotArea>
    </format>
    <format dxfId="1460">
      <pivotArea collapsedLevelsAreSubtotals="1" fieldPosition="0">
        <references count="3">
          <reference field="0" count="1" selected="0">
            <x v="21"/>
          </reference>
          <reference field="3" count="2">
            <x v="96"/>
            <x v="98"/>
          </reference>
          <reference field="6" count="1" selected="0">
            <x v="11"/>
          </reference>
        </references>
      </pivotArea>
    </format>
    <format dxfId="1461">
      <pivotArea collapsedLevelsAreSubtotals="1" fieldPosition="0">
        <references count="2">
          <reference field="0" count="1" selected="0">
            <x v="21"/>
          </reference>
          <reference field="6" count="1">
            <x v="12"/>
          </reference>
        </references>
      </pivotArea>
    </format>
    <format dxfId="1462">
      <pivotArea dataOnly="0" labelOnly="1" fieldPosition="0">
        <references count="2">
          <reference field="0" count="1" selected="0">
            <x v="21"/>
          </reference>
          <reference field="6" count="1">
            <x v="12"/>
          </reference>
        </references>
      </pivotArea>
    </format>
    <format dxfId="1463">
      <pivotArea dataOnly="0" labelOnly="1" fieldPosition="0">
        <references count="3">
          <reference field="0" count="1" selected="0">
            <x v="21"/>
          </reference>
          <reference field="3" count="2">
            <x v="96"/>
            <x v="98"/>
          </reference>
          <reference field="6" count="1" selected="0">
            <x v="11"/>
          </reference>
        </references>
      </pivotArea>
    </format>
    <format dxfId="1464">
      <pivotArea collapsedLevelsAreSubtotals="1" fieldPosition="0">
        <references count="3">
          <reference field="0" count="1" selected="0">
            <x v="21"/>
          </reference>
          <reference field="3" count="4">
            <x v="97"/>
            <x v="99"/>
            <x v="100"/>
            <x v="101"/>
          </reference>
          <reference field="6" count="1" selected="0">
            <x v="12"/>
          </reference>
        </references>
      </pivotArea>
    </format>
    <format dxfId="1465">
      <pivotArea collapsedLevelsAreSubtotals="1" fieldPosition="0">
        <references count="1">
          <reference field="0" count="1">
            <x v="22"/>
          </reference>
        </references>
      </pivotArea>
    </format>
    <format dxfId="1466">
      <pivotArea collapsedLevelsAreSubtotals="1" fieldPosition="0">
        <references count="2">
          <reference field="0" count="1" selected="0">
            <x v="22"/>
          </reference>
          <reference field="6" count="1">
            <x v="17"/>
          </reference>
        </references>
      </pivotArea>
    </format>
    <format dxfId="1467">
      <pivotArea dataOnly="0" labelOnly="1" fieldPosition="0">
        <references count="1">
          <reference field="0" count="1">
            <x v="22"/>
          </reference>
        </references>
      </pivotArea>
    </format>
    <format dxfId="1468">
      <pivotArea dataOnly="0" labelOnly="1" fieldPosition="0">
        <references count="2">
          <reference field="0" count="1" selected="0">
            <x v="22"/>
          </reference>
          <reference field="6" count="1">
            <x v="17"/>
          </reference>
        </references>
      </pivotArea>
    </format>
    <format dxfId="1469">
      <pivotArea dataOnly="0" labelOnly="1" fieldPosition="0">
        <references count="3">
          <reference field="0" count="1" selected="0">
            <x v="21"/>
          </reference>
          <reference field="3" count="4">
            <x v="97"/>
            <x v="99"/>
            <x v="100"/>
            <x v="101"/>
          </reference>
          <reference field="6" count="1" selected="0">
            <x v="12"/>
          </reference>
        </references>
      </pivotArea>
    </format>
    <format dxfId="1470">
      <pivotArea collapsedLevelsAreSubtotals="1" fieldPosition="0">
        <references count="3">
          <reference field="0" count="1" selected="0">
            <x v="22"/>
          </reference>
          <reference field="3" count="1">
            <x v="138"/>
          </reference>
          <reference field="6" count="1" selected="0">
            <x v="17"/>
          </reference>
        </references>
      </pivotArea>
    </format>
    <format dxfId="1471">
      <pivotArea collapsedLevelsAreSubtotals="1" fieldPosition="0">
        <references count="2">
          <reference field="0" count="1" selected="0">
            <x v="22"/>
          </reference>
          <reference field="6" count="1">
            <x v="18"/>
          </reference>
        </references>
      </pivotArea>
    </format>
    <format dxfId="1472">
      <pivotArea collapsedLevelsAreSubtotals="1" fieldPosition="0">
        <references count="3">
          <reference field="0" count="1" selected="0">
            <x v="22"/>
          </reference>
          <reference field="3" count="7">
            <x v="135"/>
            <x v="136"/>
            <x v="137"/>
            <x v="139"/>
            <x v="140"/>
            <x v="141"/>
            <x v="142"/>
          </reference>
          <reference field="6" count="1" selected="0">
            <x v="18"/>
          </reference>
        </references>
      </pivotArea>
    </format>
    <format dxfId="1473">
      <pivotArea dataOnly="0" labelOnly="1" fieldPosition="0">
        <references count="2">
          <reference field="0" count="1" selected="0">
            <x v="22"/>
          </reference>
          <reference field="6" count="1">
            <x v="18"/>
          </reference>
        </references>
      </pivotArea>
    </format>
    <format dxfId="1474">
      <pivotArea dataOnly="0" labelOnly="1" fieldPosition="0">
        <references count="3">
          <reference field="0" count="1" selected="0">
            <x v="22"/>
          </reference>
          <reference field="3" count="8">
            <x v="135"/>
            <x v="136"/>
            <x v="137"/>
            <x v="138"/>
            <x v="139"/>
            <x v="140"/>
            <x v="141"/>
            <x v="142"/>
          </reference>
          <reference field="6" count="1" selected="0">
            <x v="17"/>
          </reference>
        </references>
      </pivotArea>
    </format>
    <format dxfId="1475">
      <pivotArea collapsedLevelsAreSubtotals="1" fieldPosition="0">
        <references count="1">
          <reference field="0" count="1">
            <x v="23"/>
          </reference>
        </references>
      </pivotArea>
    </format>
    <format dxfId="1476">
      <pivotArea collapsedLevelsAreSubtotals="1" fieldPosition="0">
        <references count="2">
          <reference field="0" count="1" selected="0">
            <x v="23"/>
          </reference>
          <reference field="6" count="1">
            <x v="8"/>
          </reference>
        </references>
      </pivotArea>
    </format>
    <format dxfId="1477">
      <pivotArea collapsedLevelsAreSubtotals="1" fieldPosition="0">
        <references count="3">
          <reference field="0" count="1" selected="0">
            <x v="23"/>
          </reference>
          <reference field="3" count="1">
            <x v="72"/>
          </reference>
          <reference field="6" count="1" selected="0">
            <x v="8"/>
          </reference>
        </references>
      </pivotArea>
    </format>
    <format dxfId="1478">
      <pivotArea dataOnly="0" labelOnly="1" fieldPosition="0">
        <references count="1">
          <reference field="0" count="1">
            <x v="23"/>
          </reference>
        </references>
      </pivotArea>
    </format>
    <format dxfId="1479">
      <pivotArea dataOnly="0" labelOnly="1" fieldPosition="0">
        <references count="2">
          <reference field="0" count="1" selected="0">
            <x v="23"/>
          </reference>
          <reference field="6" count="1">
            <x v="8"/>
          </reference>
        </references>
      </pivotArea>
    </format>
    <format dxfId="1480">
      <pivotArea dataOnly="0" labelOnly="1" fieldPosition="0">
        <references count="3">
          <reference field="0" count="1" selected="0">
            <x v="23"/>
          </reference>
          <reference field="3" count="1">
            <x v="72"/>
          </reference>
          <reference field="6" count="1" selected="0">
            <x v="8"/>
          </reference>
        </references>
      </pivotArea>
    </format>
    <format dxfId="1481">
      <pivotArea collapsedLevelsAreSubtotals="1" fieldPosition="0">
        <references count="3">
          <reference field="0" count="1" selected="0">
            <x v="23"/>
          </reference>
          <reference field="3" count="7">
            <x v="74"/>
            <x v="75"/>
            <x v="76"/>
            <x v="77"/>
            <x v="78"/>
            <x v="79"/>
            <x v="80"/>
          </reference>
          <reference field="6" count="1" selected="0">
            <x v="8"/>
          </reference>
        </references>
      </pivotArea>
    </format>
    <format dxfId="1482">
      <pivotArea collapsedLevelsAreSubtotals="1" fieldPosition="0">
        <references count="1">
          <reference field="0" count="1">
            <x v="24"/>
          </reference>
        </references>
      </pivotArea>
    </format>
    <format dxfId="1483">
      <pivotArea collapsedLevelsAreSubtotals="1" fieldPosition="0">
        <references count="2">
          <reference field="0" count="1" selected="0">
            <x v="24"/>
          </reference>
          <reference field="6" count="1">
            <x v="71"/>
          </reference>
        </references>
      </pivotArea>
    </format>
    <format dxfId="1484">
      <pivotArea dataOnly="0" labelOnly="1" fieldPosition="0">
        <references count="1">
          <reference field="0" count="1">
            <x v="24"/>
          </reference>
        </references>
      </pivotArea>
    </format>
    <format dxfId="1485">
      <pivotArea dataOnly="0" labelOnly="1" fieldPosition="0">
        <references count="2">
          <reference field="0" count="1" selected="0">
            <x v="24"/>
          </reference>
          <reference field="6" count="1">
            <x v="71"/>
          </reference>
        </references>
      </pivotArea>
    </format>
    <format dxfId="1486">
      <pivotArea dataOnly="0" labelOnly="1" fieldPosition="0">
        <references count="3">
          <reference field="0" count="1" selected="0">
            <x v="23"/>
          </reference>
          <reference field="3" count="7">
            <x v="74"/>
            <x v="75"/>
            <x v="76"/>
            <x v="77"/>
            <x v="78"/>
            <x v="79"/>
            <x v="80"/>
          </reference>
          <reference field="6" count="1" selected="0">
            <x v="8"/>
          </reference>
        </references>
      </pivotArea>
    </format>
    <format dxfId="1487">
      <pivotArea collapsedLevelsAreSubtotals="1" fieldPosition="0">
        <references count="3">
          <reference field="0" count="1" selected="0">
            <x v="24"/>
          </reference>
          <reference field="3" count="5">
            <x v="255"/>
            <x v="256"/>
            <x v="257"/>
            <x v="258"/>
            <x v="259"/>
          </reference>
          <reference field="6" count="1" selected="0">
            <x v="71"/>
          </reference>
        </references>
      </pivotArea>
    </format>
    <format dxfId="1488">
      <pivotArea grandRow="1" outline="0" collapsedLevelsAreSubtotals="1" fieldPosition="0"/>
    </format>
    <format dxfId="1489">
      <pivotArea dataOnly="0" labelOnly="1" grandRow="1" outline="0" fieldPosition="0"/>
    </format>
    <format dxfId="1490">
      <pivotArea dataOnly="0" labelOnly="1" fieldPosition="0">
        <references count="3">
          <reference field="0" count="1" selected="0">
            <x v="24"/>
          </reference>
          <reference field="3" count="5">
            <x v="255"/>
            <x v="256"/>
            <x v="257"/>
            <x v="258"/>
            <x v="259"/>
          </reference>
          <reference field="6" count="1" selected="0">
            <x v="71"/>
          </reference>
        </references>
      </pivotArea>
    </format>
    <format dxfId="1491">
      <pivotArea dataOnly="0" labelOnly="1" fieldPosition="0">
        <references count="2">
          <reference field="0" count="1" selected="0">
            <x v="0"/>
          </reference>
          <reference field="6" count="1">
            <x v="47"/>
          </reference>
        </references>
      </pivotArea>
    </format>
    <format dxfId="1492">
      <pivotArea dataOnly="0" labelOnly="1" fieldPosition="0">
        <references count="2">
          <reference field="0" count="1" selected="0">
            <x v="0"/>
          </reference>
          <reference field="6" count="1">
            <x v="44"/>
          </reference>
        </references>
      </pivotArea>
    </format>
    <format dxfId="1493">
      <pivotArea dataOnly="0" labelOnly="1" grandRow="1" fieldPosition="0"/>
    </format>
    <format dxfId="1494">
      <pivotArea grandRow="1" collapsedLevelsAreSubtotals="1" fieldPosition="0"/>
    </format>
  </formats>
  <pivotTableStyleInfo name="PivotStyleLight16" showRowHeaders="1" showColHeaders="1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95"/>
  <sheetViews>
    <sheetView topLeftCell="I269" workbookViewId="0">
      <selection activeCell="S2" sqref="S2:S295"/>
    </sheetView>
  </sheetViews>
  <sheetFormatPr defaultColWidth="8.88333333333333" defaultRowHeight="13.5"/>
  <cols>
    <col min="1" max="1" width="9.44166666666667" style="5" customWidth="1"/>
    <col min="2" max="2" width="11.6666666666667" style="5" customWidth="1"/>
    <col min="3" max="4" width="33.6666666666667" style="5" customWidth="1"/>
    <col min="5" max="7" width="9.44166666666667" style="5" customWidth="1"/>
    <col min="8" max="8" width="11.6666666666667" style="5" customWidth="1"/>
    <col min="9" max="9" width="13.8833333333333" style="5" customWidth="1"/>
    <col min="10" max="11" width="11.6666666666667" style="5" customWidth="1"/>
    <col min="12" max="12" width="13.8833333333333" style="5" customWidth="1"/>
    <col min="13" max="13" width="20.4416666666667" style="5" customWidth="1"/>
    <col min="14" max="14" width="16.1083333333333" style="5" customWidth="1"/>
    <col min="15" max="16" width="18.3333333333333" style="5" customWidth="1"/>
    <col min="17" max="17" width="7.44166666666667" style="5" customWidth="1"/>
    <col min="18" max="19" width="7.44166666666667" style="23" customWidth="1"/>
    <col min="20" max="22" width="9.44166666666667" style="23" customWidth="1"/>
    <col min="23" max="26" width="8.44166666666667" style="5" customWidth="1"/>
    <col min="27" max="27" width="9.44166666666667" style="5" customWidth="1"/>
    <col min="28" max="28" width="7.44166666666667" style="5" customWidth="1"/>
    <col min="29" max="29" width="11.6666666666667" style="5" customWidth="1"/>
    <col min="30" max="31" width="9.44166666666667" style="5" customWidth="1"/>
    <col min="32" max="32" width="87.4416666666667" style="5" customWidth="1"/>
    <col min="33" max="16384" width="8.88333333333333" style="5"/>
  </cols>
  <sheetData>
    <row r="1" spans="1:3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23" t="s">
        <v>17</v>
      </c>
      <c r="S1" s="23" t="s">
        <v>18</v>
      </c>
      <c r="T1" s="23" t="s">
        <v>19</v>
      </c>
      <c r="U1" s="23" t="s">
        <v>20</v>
      </c>
      <c r="V1" s="23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</row>
    <row r="2" spans="1:31">
      <c r="A2" s="5" t="s">
        <v>31</v>
      </c>
      <c r="B2" s="5">
        <v>2143012527</v>
      </c>
      <c r="C2" s="5" t="s">
        <v>32</v>
      </c>
      <c r="D2" s="5" t="s">
        <v>33</v>
      </c>
      <c r="E2" s="5">
        <v>163</v>
      </c>
      <c r="F2" s="5">
        <v>0</v>
      </c>
      <c r="G2" s="5">
        <v>163</v>
      </c>
      <c r="H2" s="5">
        <v>-2</v>
      </c>
      <c r="I2" s="5">
        <v>0</v>
      </c>
      <c r="L2" s="5">
        <v>10</v>
      </c>
      <c r="M2" s="5">
        <v>8</v>
      </c>
      <c r="N2" s="5">
        <v>2</v>
      </c>
      <c r="O2" s="5">
        <v>1</v>
      </c>
      <c r="P2" s="5">
        <v>1</v>
      </c>
      <c r="Q2" s="5">
        <v>161</v>
      </c>
      <c r="R2" s="23">
        <v>6</v>
      </c>
      <c r="S2" s="23">
        <f>M2+O2+P2</f>
        <v>10</v>
      </c>
      <c r="T2" s="23">
        <f>R2+S2</f>
        <v>16</v>
      </c>
      <c r="V2" s="23">
        <f>T2*1650</f>
        <v>26400</v>
      </c>
      <c r="W2" s="5">
        <v>161</v>
      </c>
      <c r="X2" s="5">
        <v>6</v>
      </c>
      <c r="AA2" s="5">
        <v>0</v>
      </c>
      <c r="AB2" s="5">
        <v>13</v>
      </c>
      <c r="AC2" s="5">
        <v>10</v>
      </c>
      <c r="AD2" s="5">
        <v>2</v>
      </c>
      <c r="AE2" s="5">
        <v>1</v>
      </c>
    </row>
    <row r="3" spans="1:30">
      <c r="A3" s="5" t="s">
        <v>31</v>
      </c>
      <c r="B3" s="5">
        <v>2143012545</v>
      </c>
      <c r="C3" s="5" t="s">
        <v>34</v>
      </c>
      <c r="D3" s="5" t="s">
        <v>33</v>
      </c>
      <c r="E3" s="5">
        <v>299</v>
      </c>
      <c r="F3" s="5">
        <v>0</v>
      </c>
      <c r="G3" s="5">
        <v>299</v>
      </c>
      <c r="H3" s="5">
        <v>-58</v>
      </c>
      <c r="I3" s="5">
        <v>0</v>
      </c>
      <c r="L3" s="5">
        <v>20</v>
      </c>
      <c r="M3" s="5">
        <v>14</v>
      </c>
      <c r="N3" s="5">
        <v>6</v>
      </c>
      <c r="O3" s="5">
        <v>4</v>
      </c>
      <c r="P3" s="5">
        <v>0</v>
      </c>
      <c r="Q3" s="5">
        <v>241</v>
      </c>
      <c r="R3" s="23">
        <v>8</v>
      </c>
      <c r="S3" s="23">
        <f t="shared" ref="S3:S66" si="0">M3+O3+P3</f>
        <v>18</v>
      </c>
      <c r="T3" s="23">
        <f t="shared" ref="T3:T66" si="1">R3+S3</f>
        <v>26</v>
      </c>
      <c r="V3" s="23">
        <f t="shared" ref="V3:V66" si="2">T3*1650</f>
        <v>42900</v>
      </c>
      <c r="W3" s="5">
        <v>241</v>
      </c>
      <c r="X3" s="5">
        <v>8</v>
      </c>
      <c r="AA3" s="5">
        <v>0</v>
      </c>
      <c r="AB3" s="5">
        <v>22</v>
      </c>
      <c r="AC3" s="5">
        <v>18</v>
      </c>
      <c r="AD3" s="5">
        <v>1</v>
      </c>
    </row>
    <row r="4" spans="1:30">
      <c r="A4" s="5" t="s">
        <v>31</v>
      </c>
      <c r="B4" s="5">
        <v>2143012548</v>
      </c>
      <c r="C4" s="5" t="s">
        <v>35</v>
      </c>
      <c r="D4" s="5" t="s">
        <v>33</v>
      </c>
      <c r="E4" s="5">
        <v>61</v>
      </c>
      <c r="F4" s="5">
        <v>0</v>
      </c>
      <c r="G4" s="5">
        <v>61</v>
      </c>
      <c r="H4" s="5">
        <v>-15</v>
      </c>
      <c r="I4" s="5">
        <v>0</v>
      </c>
      <c r="L4" s="5">
        <v>7</v>
      </c>
      <c r="M4" s="5">
        <v>6</v>
      </c>
      <c r="N4" s="5">
        <v>1</v>
      </c>
      <c r="O4" s="5">
        <v>0</v>
      </c>
      <c r="P4" s="5">
        <v>0</v>
      </c>
      <c r="Q4" s="5">
        <v>46</v>
      </c>
      <c r="R4" s="23">
        <v>4</v>
      </c>
      <c r="S4" s="23">
        <f t="shared" si="0"/>
        <v>6</v>
      </c>
      <c r="T4" s="23">
        <f t="shared" si="1"/>
        <v>10</v>
      </c>
      <c r="V4" s="23">
        <f t="shared" si="2"/>
        <v>16500</v>
      </c>
      <c r="W4" s="5">
        <v>46</v>
      </c>
      <c r="X4" s="5">
        <v>4</v>
      </c>
      <c r="AA4" s="5">
        <v>0</v>
      </c>
      <c r="AB4" s="5">
        <v>10</v>
      </c>
      <c r="AC4" s="5">
        <v>6</v>
      </c>
      <c r="AD4" s="5">
        <v>2</v>
      </c>
    </row>
    <row r="5" spans="1:30">
      <c r="A5" s="5" t="s">
        <v>31</v>
      </c>
      <c r="B5" s="5">
        <v>2143012553</v>
      </c>
      <c r="C5" s="5" t="s">
        <v>36</v>
      </c>
      <c r="D5" s="5" t="s">
        <v>33</v>
      </c>
      <c r="E5" s="5">
        <v>21</v>
      </c>
      <c r="F5" s="5">
        <v>0</v>
      </c>
      <c r="G5" s="5">
        <v>21</v>
      </c>
      <c r="H5" s="5">
        <v>-12</v>
      </c>
      <c r="I5" s="5">
        <v>0</v>
      </c>
      <c r="L5" s="5" t="s">
        <v>37</v>
      </c>
      <c r="M5" s="5">
        <v>0</v>
      </c>
      <c r="N5" s="5">
        <v>0</v>
      </c>
      <c r="O5" s="5">
        <v>0</v>
      </c>
      <c r="P5" s="5">
        <v>0</v>
      </c>
      <c r="Q5" s="5">
        <v>9</v>
      </c>
      <c r="R5" s="23">
        <v>1</v>
      </c>
      <c r="S5" s="23">
        <f t="shared" si="0"/>
        <v>0</v>
      </c>
      <c r="T5" s="23">
        <f t="shared" si="1"/>
        <v>1</v>
      </c>
      <c r="V5" s="23">
        <f t="shared" si="2"/>
        <v>1650</v>
      </c>
      <c r="W5" s="5">
        <v>9</v>
      </c>
      <c r="X5" s="5">
        <v>1</v>
      </c>
      <c r="AA5" s="5">
        <v>0</v>
      </c>
      <c r="AB5" s="5">
        <v>1</v>
      </c>
      <c r="AD5" s="5">
        <v>1</v>
      </c>
    </row>
    <row r="6" spans="1:30">
      <c r="A6" s="5" t="s">
        <v>31</v>
      </c>
      <c r="B6" s="5">
        <v>2143012560</v>
      </c>
      <c r="C6" s="5" t="s">
        <v>38</v>
      </c>
      <c r="D6" s="5" t="s">
        <v>33</v>
      </c>
      <c r="E6" s="5">
        <v>17</v>
      </c>
      <c r="F6" s="5">
        <v>0</v>
      </c>
      <c r="G6" s="5">
        <v>17</v>
      </c>
      <c r="H6" s="5">
        <v>0</v>
      </c>
      <c r="I6" s="5">
        <v>0</v>
      </c>
      <c r="L6" s="5">
        <v>2</v>
      </c>
      <c r="M6" s="5">
        <v>2</v>
      </c>
      <c r="N6" s="5">
        <v>0</v>
      </c>
      <c r="O6" s="5">
        <v>0</v>
      </c>
      <c r="P6" s="5">
        <v>0</v>
      </c>
      <c r="Q6" s="5">
        <v>17</v>
      </c>
      <c r="R6" s="23">
        <v>2</v>
      </c>
      <c r="S6" s="23">
        <f t="shared" si="0"/>
        <v>2</v>
      </c>
      <c r="T6" s="23">
        <f t="shared" si="1"/>
        <v>4</v>
      </c>
      <c r="V6" s="23">
        <f t="shared" si="2"/>
        <v>6600</v>
      </c>
      <c r="W6" s="5">
        <v>17</v>
      </c>
      <c r="X6" s="5">
        <v>2</v>
      </c>
      <c r="AA6" s="5">
        <v>0</v>
      </c>
      <c r="AB6" s="5">
        <v>3</v>
      </c>
      <c r="AC6" s="5">
        <v>0</v>
      </c>
      <c r="AD6" s="5">
        <v>3</v>
      </c>
    </row>
    <row r="7" spans="1:30">
      <c r="A7" s="5" t="s">
        <v>31</v>
      </c>
      <c r="B7" s="5">
        <v>2143012564</v>
      </c>
      <c r="C7" s="5" t="s">
        <v>39</v>
      </c>
      <c r="D7" s="5" t="s">
        <v>33</v>
      </c>
      <c r="E7" s="5">
        <v>45</v>
      </c>
      <c r="F7" s="5">
        <v>0</v>
      </c>
      <c r="G7" s="5">
        <v>45</v>
      </c>
      <c r="H7" s="5">
        <v>-15</v>
      </c>
      <c r="I7" s="5">
        <v>0</v>
      </c>
      <c r="L7" s="5">
        <v>5</v>
      </c>
      <c r="M7" s="5">
        <v>1</v>
      </c>
      <c r="N7" s="5">
        <v>4</v>
      </c>
      <c r="O7" s="5">
        <v>4</v>
      </c>
      <c r="P7" s="5">
        <v>0</v>
      </c>
      <c r="Q7" s="5">
        <v>30</v>
      </c>
      <c r="R7" s="23">
        <v>4</v>
      </c>
      <c r="S7" s="23">
        <f t="shared" si="0"/>
        <v>5</v>
      </c>
      <c r="T7" s="23">
        <f t="shared" si="1"/>
        <v>9</v>
      </c>
      <c r="V7" s="23">
        <f t="shared" si="2"/>
        <v>14850</v>
      </c>
      <c r="W7" s="5">
        <v>30</v>
      </c>
      <c r="X7" s="5">
        <v>4</v>
      </c>
      <c r="AA7" s="5">
        <v>0</v>
      </c>
      <c r="AB7" s="5">
        <v>5</v>
      </c>
      <c r="AD7" s="5">
        <v>5</v>
      </c>
    </row>
    <row r="8" spans="1:30">
      <c r="A8" s="5" t="s">
        <v>31</v>
      </c>
      <c r="B8" s="5">
        <v>3143011119</v>
      </c>
      <c r="C8" s="5" t="s">
        <v>40</v>
      </c>
      <c r="D8" s="5" t="s">
        <v>33</v>
      </c>
      <c r="E8" s="5">
        <v>0</v>
      </c>
      <c r="F8" s="5">
        <v>391</v>
      </c>
      <c r="G8" s="5">
        <v>391</v>
      </c>
      <c r="H8" s="5">
        <v>-44</v>
      </c>
      <c r="I8" s="5">
        <v>0</v>
      </c>
      <c r="K8" s="5">
        <v>138</v>
      </c>
      <c r="L8" s="5">
        <v>25</v>
      </c>
      <c r="M8" s="5">
        <v>16</v>
      </c>
      <c r="N8" s="5">
        <v>9</v>
      </c>
      <c r="O8" s="5">
        <v>2</v>
      </c>
      <c r="P8" s="5">
        <v>0</v>
      </c>
      <c r="Q8" s="5">
        <v>347</v>
      </c>
      <c r="R8" s="23">
        <v>9</v>
      </c>
      <c r="S8" s="23">
        <f t="shared" si="0"/>
        <v>18</v>
      </c>
      <c r="T8" s="23">
        <f t="shared" si="1"/>
        <v>27</v>
      </c>
      <c r="V8" s="23">
        <f t="shared" si="2"/>
        <v>44550</v>
      </c>
      <c r="Y8" s="5">
        <v>347</v>
      </c>
      <c r="Z8" s="5">
        <v>9</v>
      </c>
      <c r="AA8" s="5">
        <v>238</v>
      </c>
      <c r="AB8" s="5">
        <v>32</v>
      </c>
      <c r="AC8" s="5">
        <v>22</v>
      </c>
      <c r="AD8" s="5">
        <v>5</v>
      </c>
    </row>
    <row r="9" spans="1:29">
      <c r="A9" s="5" t="s">
        <v>41</v>
      </c>
      <c r="B9" s="5">
        <v>2143001290</v>
      </c>
      <c r="C9" s="5" t="s">
        <v>42</v>
      </c>
      <c r="D9" s="5" t="s">
        <v>43</v>
      </c>
      <c r="E9" s="5">
        <v>12</v>
      </c>
      <c r="F9" s="5">
        <v>0</v>
      </c>
      <c r="G9" s="5">
        <v>12</v>
      </c>
      <c r="H9" s="5">
        <v>1</v>
      </c>
      <c r="I9" s="5">
        <v>0</v>
      </c>
      <c r="L9" s="5">
        <v>7</v>
      </c>
      <c r="M9" s="5">
        <v>5</v>
      </c>
      <c r="N9" s="5">
        <v>2</v>
      </c>
      <c r="O9" s="5">
        <v>0</v>
      </c>
      <c r="P9" s="5">
        <v>1</v>
      </c>
      <c r="Q9" s="5">
        <v>13</v>
      </c>
      <c r="R9" s="23">
        <v>2</v>
      </c>
      <c r="S9" s="23">
        <f t="shared" si="0"/>
        <v>6</v>
      </c>
      <c r="T9" s="23">
        <f t="shared" si="1"/>
        <v>8</v>
      </c>
      <c r="V9" s="23">
        <f t="shared" si="2"/>
        <v>13200</v>
      </c>
      <c r="W9" s="5">
        <v>13</v>
      </c>
      <c r="X9" s="5">
        <v>2</v>
      </c>
      <c r="AB9" s="5">
        <v>7</v>
      </c>
      <c r="AC9" s="5">
        <v>5</v>
      </c>
    </row>
    <row r="10" spans="1:31">
      <c r="A10" s="5" t="s">
        <v>41</v>
      </c>
      <c r="B10" s="5">
        <v>2143005731</v>
      </c>
      <c r="C10" s="5" t="s">
        <v>44</v>
      </c>
      <c r="D10" s="5" t="s">
        <v>45</v>
      </c>
      <c r="E10" s="5">
        <v>3189</v>
      </c>
      <c r="F10" s="5">
        <v>0</v>
      </c>
      <c r="G10" s="5">
        <v>3189</v>
      </c>
      <c r="H10" s="5">
        <v>259</v>
      </c>
      <c r="I10" s="5">
        <v>77700</v>
      </c>
      <c r="L10" s="5">
        <v>156</v>
      </c>
      <c r="M10" s="5">
        <v>131</v>
      </c>
      <c r="N10" s="5">
        <v>25</v>
      </c>
      <c r="O10" s="5">
        <v>22</v>
      </c>
      <c r="P10" s="5">
        <v>0</v>
      </c>
      <c r="Q10" s="5">
        <v>3448</v>
      </c>
      <c r="R10" s="23">
        <v>66</v>
      </c>
      <c r="S10" s="23">
        <f t="shared" si="0"/>
        <v>153</v>
      </c>
      <c r="T10" s="23">
        <f t="shared" si="1"/>
        <v>219</v>
      </c>
      <c r="V10" s="23">
        <f t="shared" si="2"/>
        <v>361350</v>
      </c>
      <c r="W10" s="5">
        <v>3448</v>
      </c>
      <c r="X10" s="5">
        <v>66</v>
      </c>
      <c r="Y10" s="5">
        <v>0</v>
      </c>
      <c r="Z10" s="5">
        <v>0</v>
      </c>
      <c r="AA10" s="5">
        <v>0</v>
      </c>
      <c r="AB10" s="5">
        <v>160</v>
      </c>
      <c r="AC10" s="5">
        <v>134</v>
      </c>
      <c r="AD10" s="5">
        <v>22</v>
      </c>
      <c r="AE10" s="5">
        <v>0</v>
      </c>
    </row>
    <row r="11" spans="1:31">
      <c r="A11" s="5" t="s">
        <v>41</v>
      </c>
      <c r="B11" s="5">
        <v>2143014184</v>
      </c>
      <c r="C11" s="5" t="s">
        <v>46</v>
      </c>
      <c r="D11" s="5" t="s">
        <v>47</v>
      </c>
      <c r="E11" s="5">
        <v>3625</v>
      </c>
      <c r="F11" s="5">
        <v>0</v>
      </c>
      <c r="G11" s="5">
        <v>3625</v>
      </c>
      <c r="H11" s="5">
        <v>-63</v>
      </c>
      <c r="I11" s="5">
        <v>0</v>
      </c>
      <c r="L11" s="5">
        <v>161</v>
      </c>
      <c r="M11" s="5">
        <v>166</v>
      </c>
      <c r="N11" s="5">
        <v>-5</v>
      </c>
      <c r="O11" s="5">
        <v>19</v>
      </c>
      <c r="P11" s="5">
        <v>4</v>
      </c>
      <c r="Q11" s="5">
        <v>3562</v>
      </c>
      <c r="R11" s="23">
        <v>68</v>
      </c>
      <c r="S11" s="23">
        <f t="shared" si="0"/>
        <v>189</v>
      </c>
      <c r="T11" s="23">
        <f t="shared" si="1"/>
        <v>257</v>
      </c>
      <c r="V11" s="23">
        <f t="shared" si="2"/>
        <v>424050</v>
      </c>
      <c r="W11" s="5">
        <v>3562</v>
      </c>
      <c r="X11" s="5">
        <v>68</v>
      </c>
      <c r="AB11" s="5">
        <v>207</v>
      </c>
      <c r="AC11" s="5">
        <v>172</v>
      </c>
      <c r="AD11" s="5">
        <v>19</v>
      </c>
      <c r="AE11" s="5">
        <v>4</v>
      </c>
    </row>
    <row r="12" spans="1:31">
      <c r="A12" s="5" t="s">
        <v>41</v>
      </c>
      <c r="B12" s="5">
        <v>2143014190</v>
      </c>
      <c r="C12" s="5" t="s">
        <v>48</v>
      </c>
      <c r="D12" s="5" t="s">
        <v>49</v>
      </c>
      <c r="E12" s="5">
        <v>3817</v>
      </c>
      <c r="F12" s="5">
        <v>0</v>
      </c>
      <c r="G12" s="5">
        <v>3817</v>
      </c>
      <c r="H12" s="5">
        <v>-125</v>
      </c>
      <c r="I12" s="5">
        <v>0</v>
      </c>
      <c r="L12" s="5">
        <v>171</v>
      </c>
      <c r="M12" s="5">
        <v>159</v>
      </c>
      <c r="N12" s="5">
        <v>12</v>
      </c>
      <c r="O12" s="5">
        <v>23</v>
      </c>
      <c r="P12" s="5">
        <v>0</v>
      </c>
      <c r="Q12" s="5">
        <v>3692</v>
      </c>
      <c r="R12" s="23">
        <v>73</v>
      </c>
      <c r="S12" s="23">
        <f t="shared" si="0"/>
        <v>182</v>
      </c>
      <c r="T12" s="23">
        <f t="shared" si="1"/>
        <v>255</v>
      </c>
      <c r="V12" s="23">
        <f t="shared" si="2"/>
        <v>420750</v>
      </c>
      <c r="W12" s="5">
        <v>3692</v>
      </c>
      <c r="X12" s="5">
        <v>73</v>
      </c>
      <c r="AB12" s="5">
        <v>195</v>
      </c>
      <c r="AC12" s="5">
        <v>162</v>
      </c>
      <c r="AD12" s="5">
        <v>23</v>
      </c>
      <c r="AE12" s="5">
        <v>0</v>
      </c>
    </row>
    <row r="13" spans="1:31">
      <c r="A13" s="5" t="s">
        <v>41</v>
      </c>
      <c r="B13" s="5">
        <v>2143014200</v>
      </c>
      <c r="C13" s="5" t="s">
        <v>50</v>
      </c>
      <c r="D13" s="5" t="s">
        <v>43</v>
      </c>
      <c r="E13" s="5">
        <v>37</v>
      </c>
      <c r="F13" s="5">
        <v>0</v>
      </c>
      <c r="G13" s="5">
        <v>37</v>
      </c>
      <c r="H13" s="5">
        <v>-18</v>
      </c>
      <c r="I13" s="5">
        <v>0</v>
      </c>
      <c r="L13" s="5">
        <v>7</v>
      </c>
      <c r="M13" s="5">
        <v>3</v>
      </c>
      <c r="N13" s="5">
        <v>4</v>
      </c>
      <c r="O13" s="5">
        <v>0</v>
      </c>
      <c r="P13" s="5">
        <v>0</v>
      </c>
      <c r="Q13" s="5">
        <v>19</v>
      </c>
      <c r="R13" s="23">
        <v>4</v>
      </c>
      <c r="S13" s="23">
        <f t="shared" si="0"/>
        <v>3</v>
      </c>
      <c r="T13" s="23">
        <f t="shared" si="1"/>
        <v>7</v>
      </c>
      <c r="V13" s="23">
        <f t="shared" si="2"/>
        <v>11550</v>
      </c>
      <c r="W13" s="5">
        <v>19</v>
      </c>
      <c r="X13" s="5">
        <v>4</v>
      </c>
      <c r="AB13" s="5">
        <v>7</v>
      </c>
      <c r="AC13" s="5">
        <v>3</v>
      </c>
      <c r="AD13" s="5">
        <v>0</v>
      </c>
      <c r="AE13" s="5">
        <v>0</v>
      </c>
    </row>
    <row r="14" spans="1:31">
      <c r="A14" s="5" t="s">
        <v>41</v>
      </c>
      <c r="B14" s="5">
        <v>2143014202</v>
      </c>
      <c r="C14" s="5" t="s">
        <v>51</v>
      </c>
      <c r="D14" s="5" t="s">
        <v>43</v>
      </c>
      <c r="E14" s="5">
        <v>14</v>
      </c>
      <c r="F14" s="5">
        <v>0</v>
      </c>
      <c r="G14" s="5">
        <v>14</v>
      </c>
      <c r="H14" s="5">
        <v>-1</v>
      </c>
      <c r="I14" s="5">
        <v>0</v>
      </c>
      <c r="L14" s="5">
        <v>3</v>
      </c>
      <c r="M14" s="5">
        <v>2</v>
      </c>
      <c r="N14" s="5">
        <v>1</v>
      </c>
      <c r="O14" s="5">
        <v>0</v>
      </c>
      <c r="P14" s="5">
        <v>0</v>
      </c>
      <c r="Q14" s="5">
        <v>13</v>
      </c>
      <c r="R14" s="23">
        <v>2</v>
      </c>
      <c r="S14" s="23">
        <f t="shared" si="0"/>
        <v>2</v>
      </c>
      <c r="T14" s="23">
        <f t="shared" si="1"/>
        <v>4</v>
      </c>
      <c r="V14" s="23">
        <f t="shared" si="2"/>
        <v>6600</v>
      </c>
      <c r="W14" s="5">
        <v>13</v>
      </c>
      <c r="X14" s="5">
        <v>2</v>
      </c>
      <c r="AB14" s="5">
        <v>3</v>
      </c>
      <c r="AC14" s="5">
        <v>2</v>
      </c>
      <c r="AD14" s="5">
        <v>0</v>
      </c>
      <c r="AE14" s="5">
        <v>0</v>
      </c>
    </row>
    <row r="15" spans="1:31">
      <c r="A15" s="5" t="s">
        <v>41</v>
      </c>
      <c r="B15" s="5">
        <v>2143014203</v>
      </c>
      <c r="C15" s="5" t="s">
        <v>52</v>
      </c>
      <c r="D15" s="5" t="s">
        <v>43</v>
      </c>
      <c r="E15" s="5">
        <v>133</v>
      </c>
      <c r="F15" s="5">
        <v>0</v>
      </c>
      <c r="G15" s="5">
        <v>133</v>
      </c>
      <c r="H15" s="5">
        <v>21</v>
      </c>
      <c r="I15" s="5">
        <v>6300</v>
      </c>
      <c r="L15" s="5">
        <v>10</v>
      </c>
      <c r="M15" s="5">
        <v>6</v>
      </c>
      <c r="N15" s="5">
        <v>4</v>
      </c>
      <c r="O15" s="5">
        <v>4</v>
      </c>
      <c r="P15" s="5">
        <v>0</v>
      </c>
      <c r="Q15" s="5">
        <v>154</v>
      </c>
      <c r="R15" s="23">
        <v>6</v>
      </c>
      <c r="S15" s="23">
        <f t="shared" si="0"/>
        <v>10</v>
      </c>
      <c r="T15" s="23">
        <f t="shared" si="1"/>
        <v>16</v>
      </c>
      <c r="V15" s="23">
        <f t="shared" si="2"/>
        <v>26400</v>
      </c>
      <c r="W15" s="5">
        <v>154</v>
      </c>
      <c r="X15" s="5">
        <v>6</v>
      </c>
      <c r="AB15" s="5">
        <v>10</v>
      </c>
      <c r="AC15" s="5">
        <v>6</v>
      </c>
      <c r="AD15" s="5">
        <v>4</v>
      </c>
      <c r="AE15" s="5">
        <v>0</v>
      </c>
    </row>
    <row r="16" spans="1:31">
      <c r="A16" s="5" t="s">
        <v>41</v>
      </c>
      <c r="B16" s="5">
        <v>2143014204</v>
      </c>
      <c r="C16" s="5" t="s">
        <v>53</v>
      </c>
      <c r="D16" s="5" t="s">
        <v>43</v>
      </c>
      <c r="E16" s="5">
        <v>298</v>
      </c>
      <c r="F16" s="5">
        <v>0</v>
      </c>
      <c r="G16" s="5">
        <v>298</v>
      </c>
      <c r="H16" s="5">
        <v>-9</v>
      </c>
      <c r="I16" s="5">
        <v>0</v>
      </c>
      <c r="L16" s="5">
        <v>16</v>
      </c>
      <c r="M16" s="5">
        <v>16</v>
      </c>
      <c r="N16" s="5">
        <v>0</v>
      </c>
      <c r="O16" s="5">
        <v>0</v>
      </c>
      <c r="P16" s="5">
        <v>0</v>
      </c>
      <c r="Q16" s="5">
        <v>289</v>
      </c>
      <c r="R16" s="23">
        <v>7</v>
      </c>
      <c r="S16" s="23">
        <f t="shared" si="0"/>
        <v>16</v>
      </c>
      <c r="T16" s="23">
        <f t="shared" si="1"/>
        <v>23</v>
      </c>
      <c r="V16" s="23">
        <f t="shared" si="2"/>
        <v>37950</v>
      </c>
      <c r="W16" s="5">
        <v>289</v>
      </c>
      <c r="X16" s="5">
        <v>7</v>
      </c>
      <c r="AB16" s="5">
        <v>16</v>
      </c>
      <c r="AC16" s="5">
        <v>16</v>
      </c>
      <c r="AD16" s="5">
        <v>0</v>
      </c>
      <c r="AE16" s="5">
        <v>0</v>
      </c>
    </row>
    <row r="17" spans="1:30">
      <c r="A17" s="5" t="s">
        <v>41</v>
      </c>
      <c r="B17" s="5">
        <v>2143014205</v>
      </c>
      <c r="C17" s="5" t="s">
        <v>54</v>
      </c>
      <c r="D17" s="5" t="s">
        <v>55</v>
      </c>
      <c r="E17" s="5">
        <v>1886</v>
      </c>
      <c r="F17" s="5">
        <v>0</v>
      </c>
      <c r="G17" s="5">
        <v>1886</v>
      </c>
      <c r="H17" s="5">
        <v>305</v>
      </c>
      <c r="I17" s="5">
        <v>91500</v>
      </c>
      <c r="L17" s="5">
        <v>107</v>
      </c>
      <c r="M17" s="5">
        <v>102</v>
      </c>
      <c r="N17" s="5">
        <v>5</v>
      </c>
      <c r="O17" s="5">
        <v>4</v>
      </c>
      <c r="P17" s="5">
        <v>0</v>
      </c>
      <c r="Q17" s="5">
        <v>2191</v>
      </c>
      <c r="R17" s="23">
        <v>45</v>
      </c>
      <c r="S17" s="23">
        <f t="shared" si="0"/>
        <v>106</v>
      </c>
      <c r="T17" s="23">
        <f t="shared" si="1"/>
        <v>151</v>
      </c>
      <c r="V17" s="23">
        <f t="shared" si="2"/>
        <v>249150</v>
      </c>
      <c r="W17" s="5">
        <v>2191</v>
      </c>
      <c r="X17" s="5">
        <v>45</v>
      </c>
      <c r="AB17" s="5">
        <v>104</v>
      </c>
      <c r="AC17" s="5">
        <v>100</v>
      </c>
      <c r="AD17" s="5">
        <v>4</v>
      </c>
    </row>
    <row r="18" spans="1:31">
      <c r="A18" s="5" t="s">
        <v>41</v>
      </c>
      <c r="B18" s="5">
        <v>2143014362</v>
      </c>
      <c r="C18" s="5" t="s">
        <v>56</v>
      </c>
      <c r="D18" s="5" t="s">
        <v>43</v>
      </c>
      <c r="E18" s="5">
        <v>1369</v>
      </c>
      <c r="F18" s="5">
        <v>0</v>
      </c>
      <c r="G18" s="5">
        <v>1369</v>
      </c>
      <c r="H18" s="5">
        <v>97</v>
      </c>
      <c r="I18" s="5">
        <v>29100</v>
      </c>
      <c r="L18" s="5">
        <v>71</v>
      </c>
      <c r="M18" s="5">
        <v>69</v>
      </c>
      <c r="N18" s="5">
        <v>2</v>
      </c>
      <c r="O18" s="5">
        <v>5</v>
      </c>
      <c r="P18" s="5">
        <v>0</v>
      </c>
      <c r="Q18" s="5">
        <v>1466</v>
      </c>
      <c r="R18" s="23">
        <v>29</v>
      </c>
      <c r="S18" s="23">
        <f t="shared" si="0"/>
        <v>74</v>
      </c>
      <c r="T18" s="23">
        <f t="shared" si="1"/>
        <v>103</v>
      </c>
      <c r="V18" s="23">
        <f t="shared" si="2"/>
        <v>169950</v>
      </c>
      <c r="W18" s="5">
        <v>1466</v>
      </c>
      <c r="X18" s="5">
        <v>29</v>
      </c>
      <c r="AA18" s="5">
        <v>0</v>
      </c>
      <c r="AB18" s="5">
        <v>71</v>
      </c>
      <c r="AC18" s="5">
        <v>63</v>
      </c>
      <c r="AD18" s="5">
        <v>6</v>
      </c>
      <c r="AE18" s="5">
        <v>0</v>
      </c>
    </row>
    <row r="19" spans="1:32">
      <c r="A19" s="5" t="s">
        <v>41</v>
      </c>
      <c r="B19" s="5">
        <v>2143014366</v>
      </c>
      <c r="C19" s="5" t="s">
        <v>57</v>
      </c>
      <c r="D19" s="5" t="s">
        <v>43</v>
      </c>
      <c r="E19" s="5">
        <v>144</v>
      </c>
      <c r="F19" s="5">
        <v>0</v>
      </c>
      <c r="G19" s="5">
        <v>144</v>
      </c>
      <c r="H19" s="5">
        <v>-29</v>
      </c>
      <c r="I19" s="5">
        <v>0</v>
      </c>
      <c r="L19" s="5">
        <v>9</v>
      </c>
      <c r="M19" s="5">
        <v>8</v>
      </c>
      <c r="N19" s="5">
        <v>1</v>
      </c>
      <c r="O19" s="5">
        <v>1</v>
      </c>
      <c r="P19" s="5">
        <v>1</v>
      </c>
      <c r="Q19" s="5">
        <v>115</v>
      </c>
      <c r="R19" s="23">
        <v>6</v>
      </c>
      <c r="S19" s="23">
        <f t="shared" si="0"/>
        <v>10</v>
      </c>
      <c r="T19" s="23">
        <f t="shared" si="1"/>
        <v>16</v>
      </c>
      <c r="V19" s="23">
        <f t="shared" si="2"/>
        <v>26400</v>
      </c>
      <c r="W19" s="5">
        <v>115</v>
      </c>
      <c r="X19" s="5">
        <v>6</v>
      </c>
      <c r="AA19" s="5">
        <v>0</v>
      </c>
      <c r="AB19" s="5">
        <v>9</v>
      </c>
      <c r="AC19" s="5">
        <v>8</v>
      </c>
      <c r="AD19" s="5">
        <v>1</v>
      </c>
      <c r="AE19" s="5">
        <v>1</v>
      </c>
      <c r="AF19" s="5" t="s">
        <v>58</v>
      </c>
    </row>
    <row r="20" spans="1:30">
      <c r="A20" s="5" t="s">
        <v>41</v>
      </c>
      <c r="B20" s="5">
        <v>2143014369</v>
      </c>
      <c r="C20" s="5" t="s">
        <v>59</v>
      </c>
      <c r="D20" s="5" t="s">
        <v>43</v>
      </c>
      <c r="E20" s="5">
        <v>54</v>
      </c>
      <c r="F20" s="5">
        <v>0</v>
      </c>
      <c r="G20" s="5">
        <v>54</v>
      </c>
      <c r="H20" s="5">
        <v>-15</v>
      </c>
      <c r="I20" s="5">
        <v>0</v>
      </c>
      <c r="L20" s="5">
        <v>7</v>
      </c>
      <c r="M20" s="5">
        <v>3</v>
      </c>
      <c r="N20" s="5">
        <v>4</v>
      </c>
      <c r="O20" s="5">
        <v>4</v>
      </c>
      <c r="P20" s="5">
        <v>0</v>
      </c>
      <c r="Q20" s="5">
        <v>39</v>
      </c>
      <c r="R20" s="23">
        <v>5</v>
      </c>
      <c r="S20" s="23">
        <f t="shared" si="0"/>
        <v>7</v>
      </c>
      <c r="T20" s="23">
        <f t="shared" si="1"/>
        <v>12</v>
      </c>
      <c r="V20" s="23">
        <f t="shared" si="2"/>
        <v>19800</v>
      </c>
      <c r="W20" s="5">
        <v>39</v>
      </c>
      <c r="X20" s="5">
        <v>5</v>
      </c>
      <c r="AB20" s="5">
        <v>7</v>
      </c>
      <c r="AC20" s="5">
        <v>3</v>
      </c>
      <c r="AD20" s="5">
        <v>6</v>
      </c>
    </row>
    <row r="21" spans="1:31">
      <c r="A21" s="5" t="s">
        <v>41</v>
      </c>
      <c r="B21" s="5">
        <v>2143014370</v>
      </c>
      <c r="C21" s="5" t="s">
        <v>60</v>
      </c>
      <c r="D21" s="5" t="s">
        <v>43</v>
      </c>
      <c r="E21" s="5">
        <v>45</v>
      </c>
      <c r="F21" s="5">
        <v>0</v>
      </c>
      <c r="G21" s="5">
        <v>45</v>
      </c>
      <c r="H21" s="5">
        <v>-9</v>
      </c>
      <c r="I21" s="5">
        <v>0</v>
      </c>
      <c r="L21" s="5">
        <v>7</v>
      </c>
      <c r="M21" s="5">
        <v>3</v>
      </c>
      <c r="N21" s="5">
        <v>4</v>
      </c>
      <c r="O21" s="5">
        <v>4</v>
      </c>
      <c r="P21" s="5">
        <v>0</v>
      </c>
      <c r="Q21" s="5">
        <v>36</v>
      </c>
      <c r="R21" s="23">
        <v>5</v>
      </c>
      <c r="S21" s="23">
        <f t="shared" si="0"/>
        <v>7</v>
      </c>
      <c r="T21" s="23">
        <f t="shared" si="1"/>
        <v>12</v>
      </c>
      <c r="V21" s="23">
        <f t="shared" si="2"/>
        <v>19800</v>
      </c>
      <c r="W21" s="5">
        <v>36</v>
      </c>
      <c r="X21" s="5">
        <v>5</v>
      </c>
      <c r="AA21" s="5">
        <v>0</v>
      </c>
      <c r="AB21" s="5">
        <v>7</v>
      </c>
      <c r="AC21" s="5">
        <v>3</v>
      </c>
      <c r="AD21" s="5">
        <v>6</v>
      </c>
      <c r="AE21" s="5">
        <v>0</v>
      </c>
    </row>
    <row r="22" spans="1:29">
      <c r="A22" s="5" t="s">
        <v>41</v>
      </c>
      <c r="B22" s="5">
        <v>2143014372</v>
      </c>
      <c r="C22" s="5" t="s">
        <v>61</v>
      </c>
      <c r="D22" s="5" t="s">
        <v>43</v>
      </c>
      <c r="E22" s="5">
        <v>10</v>
      </c>
      <c r="F22" s="5">
        <v>0</v>
      </c>
      <c r="G22" s="5">
        <v>10</v>
      </c>
      <c r="H22" s="5">
        <v>-7</v>
      </c>
      <c r="I22" s="5">
        <v>0</v>
      </c>
      <c r="J22" s="5">
        <v>35000</v>
      </c>
      <c r="L22" s="5">
        <v>3</v>
      </c>
      <c r="M22" s="5">
        <v>3</v>
      </c>
      <c r="N22" s="5">
        <v>0</v>
      </c>
      <c r="O22" s="5">
        <v>0</v>
      </c>
      <c r="P22" s="5">
        <v>0</v>
      </c>
      <c r="Q22" s="5">
        <v>3</v>
      </c>
      <c r="R22" s="23">
        <v>1</v>
      </c>
      <c r="S22" s="23">
        <f t="shared" si="0"/>
        <v>3</v>
      </c>
      <c r="T22" s="23">
        <f t="shared" si="1"/>
        <v>4</v>
      </c>
      <c r="V22" s="23">
        <f t="shared" si="2"/>
        <v>6600</v>
      </c>
      <c r="W22" s="5">
        <v>3</v>
      </c>
      <c r="X22" s="5">
        <v>1</v>
      </c>
      <c r="AB22" s="5">
        <v>3</v>
      </c>
      <c r="AC22" s="5">
        <v>3</v>
      </c>
    </row>
    <row r="23" spans="1:31">
      <c r="A23" s="5" t="s">
        <v>41</v>
      </c>
      <c r="B23" s="5">
        <v>3143001670</v>
      </c>
      <c r="C23" s="5" t="s">
        <v>62</v>
      </c>
      <c r="D23" s="5" t="s">
        <v>63</v>
      </c>
      <c r="E23" s="5">
        <v>0</v>
      </c>
      <c r="F23" s="5">
        <v>224</v>
      </c>
      <c r="G23" s="5">
        <v>224</v>
      </c>
      <c r="H23" s="5">
        <v>374</v>
      </c>
      <c r="I23" s="5">
        <v>149600</v>
      </c>
      <c r="L23" s="5">
        <v>51</v>
      </c>
      <c r="M23" s="5">
        <v>46</v>
      </c>
      <c r="N23" s="5">
        <v>5</v>
      </c>
      <c r="O23" s="5">
        <v>0</v>
      </c>
      <c r="P23" s="5">
        <v>0</v>
      </c>
      <c r="Q23" s="5">
        <v>598</v>
      </c>
      <c r="R23" s="23">
        <v>13</v>
      </c>
      <c r="S23" s="23">
        <f t="shared" si="0"/>
        <v>46</v>
      </c>
      <c r="T23" s="23">
        <f t="shared" si="1"/>
        <v>59</v>
      </c>
      <c r="U23" s="23" t="s">
        <v>64</v>
      </c>
      <c r="V23" s="23">
        <f t="shared" si="2"/>
        <v>97350</v>
      </c>
      <c r="Y23" s="5">
        <v>598</v>
      </c>
      <c r="Z23" s="5">
        <v>13</v>
      </c>
      <c r="AA23" s="5">
        <v>0</v>
      </c>
      <c r="AB23" s="5">
        <v>51</v>
      </c>
      <c r="AC23" s="5">
        <v>48</v>
      </c>
      <c r="AD23" s="5">
        <v>0</v>
      </c>
      <c r="AE23" s="5">
        <v>0</v>
      </c>
    </row>
    <row r="24" spans="1:31">
      <c r="A24" s="5" t="s">
        <v>41</v>
      </c>
      <c r="B24" s="5">
        <v>3143014039</v>
      </c>
      <c r="C24" s="5" t="s">
        <v>65</v>
      </c>
      <c r="D24" s="5" t="s">
        <v>66</v>
      </c>
      <c r="E24" s="5">
        <v>0</v>
      </c>
      <c r="F24" s="5">
        <v>3443</v>
      </c>
      <c r="G24" s="5">
        <v>3443</v>
      </c>
      <c r="H24" s="5">
        <v>48</v>
      </c>
      <c r="I24" s="5">
        <v>19200</v>
      </c>
      <c r="L24" s="5">
        <v>213</v>
      </c>
      <c r="M24" s="5">
        <v>206</v>
      </c>
      <c r="N24" s="5">
        <v>7</v>
      </c>
      <c r="O24" s="5">
        <v>25</v>
      </c>
      <c r="P24" s="5">
        <v>0</v>
      </c>
      <c r="Q24" s="5">
        <v>3491</v>
      </c>
      <c r="R24" s="23">
        <v>64</v>
      </c>
      <c r="S24" s="23">
        <f t="shared" si="0"/>
        <v>231</v>
      </c>
      <c r="T24" s="23">
        <f t="shared" si="1"/>
        <v>295</v>
      </c>
      <c r="V24" s="23">
        <f t="shared" si="2"/>
        <v>486750</v>
      </c>
      <c r="W24" s="5">
        <v>0</v>
      </c>
      <c r="X24" s="5">
        <v>0</v>
      </c>
      <c r="Y24" s="5">
        <v>3491</v>
      </c>
      <c r="Z24" s="5">
        <v>64</v>
      </c>
      <c r="AA24" s="5">
        <v>0</v>
      </c>
      <c r="AB24" s="5">
        <v>246</v>
      </c>
      <c r="AC24" s="5">
        <v>211</v>
      </c>
      <c r="AD24" s="5">
        <v>25</v>
      </c>
      <c r="AE24" s="5">
        <v>0</v>
      </c>
    </row>
    <row r="25" spans="1:31">
      <c r="A25" s="5" t="s">
        <v>41</v>
      </c>
      <c r="B25" s="5">
        <v>3143014068</v>
      </c>
      <c r="C25" s="5" t="s">
        <v>67</v>
      </c>
      <c r="D25" s="5" t="s">
        <v>68</v>
      </c>
      <c r="E25" s="5">
        <v>0</v>
      </c>
      <c r="F25" s="5">
        <v>1907</v>
      </c>
      <c r="G25" s="5">
        <v>1907</v>
      </c>
      <c r="H25" s="5">
        <v>-76</v>
      </c>
      <c r="I25" s="5">
        <v>0</v>
      </c>
      <c r="L25" s="5">
        <v>120</v>
      </c>
      <c r="M25" s="5">
        <v>123</v>
      </c>
      <c r="N25" s="5">
        <v>-3</v>
      </c>
      <c r="O25" s="5">
        <v>14</v>
      </c>
      <c r="P25" s="5">
        <v>0</v>
      </c>
      <c r="Q25" s="5">
        <v>1831</v>
      </c>
      <c r="R25" s="23">
        <v>36</v>
      </c>
      <c r="S25" s="23">
        <f t="shared" si="0"/>
        <v>137</v>
      </c>
      <c r="T25" s="23">
        <f t="shared" si="1"/>
        <v>173</v>
      </c>
      <c r="V25" s="23">
        <f t="shared" si="2"/>
        <v>285450</v>
      </c>
      <c r="Y25" s="5">
        <v>1831</v>
      </c>
      <c r="Z25" s="5">
        <v>36</v>
      </c>
      <c r="AB25" s="5">
        <v>141</v>
      </c>
      <c r="AC25" s="5">
        <v>121</v>
      </c>
      <c r="AD25" s="5">
        <v>14</v>
      </c>
      <c r="AE25" s="5">
        <v>0</v>
      </c>
    </row>
    <row r="26" spans="1:30">
      <c r="A26" s="5" t="s">
        <v>69</v>
      </c>
      <c r="B26" s="5">
        <v>2143014444</v>
      </c>
      <c r="C26" s="5" t="s">
        <v>70</v>
      </c>
      <c r="D26" s="5" t="s">
        <v>71</v>
      </c>
      <c r="E26" s="5">
        <v>36</v>
      </c>
      <c r="F26" s="5">
        <v>0</v>
      </c>
      <c r="G26" s="5">
        <v>36</v>
      </c>
      <c r="H26" s="5">
        <v>-1</v>
      </c>
      <c r="I26" s="5">
        <v>0</v>
      </c>
      <c r="L26" s="5">
        <v>5</v>
      </c>
      <c r="M26" s="5">
        <v>2</v>
      </c>
      <c r="N26" s="5">
        <v>3</v>
      </c>
      <c r="O26" s="5">
        <v>3</v>
      </c>
      <c r="P26" s="5">
        <v>0</v>
      </c>
      <c r="Q26" s="5">
        <v>35</v>
      </c>
      <c r="R26" s="23">
        <v>3</v>
      </c>
      <c r="S26" s="23">
        <f t="shared" si="0"/>
        <v>5</v>
      </c>
      <c r="T26" s="23">
        <f t="shared" si="1"/>
        <v>8</v>
      </c>
      <c r="V26" s="23">
        <f t="shared" si="2"/>
        <v>13200</v>
      </c>
      <c r="W26" s="5">
        <v>35</v>
      </c>
      <c r="X26" s="5">
        <v>3</v>
      </c>
      <c r="AB26" s="5">
        <v>5</v>
      </c>
      <c r="AC26" s="5">
        <v>2</v>
      </c>
      <c r="AD26" s="5">
        <v>4</v>
      </c>
    </row>
    <row r="27" spans="1:31">
      <c r="A27" s="5" t="s">
        <v>69</v>
      </c>
      <c r="B27" s="5">
        <v>2143014455</v>
      </c>
      <c r="C27" s="5" t="s">
        <v>72</v>
      </c>
      <c r="D27" s="5" t="s">
        <v>71</v>
      </c>
      <c r="E27" s="5">
        <v>84</v>
      </c>
      <c r="F27" s="5">
        <v>0</v>
      </c>
      <c r="G27" s="5">
        <v>84</v>
      </c>
      <c r="H27" s="5">
        <v>-14</v>
      </c>
      <c r="I27" s="5">
        <v>0</v>
      </c>
      <c r="L27" s="5">
        <v>8</v>
      </c>
      <c r="M27" s="5">
        <v>5</v>
      </c>
      <c r="N27" s="5">
        <v>3</v>
      </c>
      <c r="O27" s="5">
        <v>3</v>
      </c>
      <c r="P27" s="5">
        <v>0</v>
      </c>
      <c r="Q27" s="5">
        <v>70</v>
      </c>
      <c r="R27" s="23">
        <v>6</v>
      </c>
      <c r="S27" s="23">
        <f t="shared" si="0"/>
        <v>8</v>
      </c>
      <c r="T27" s="23">
        <f t="shared" si="1"/>
        <v>14</v>
      </c>
      <c r="V27" s="23">
        <f t="shared" si="2"/>
        <v>23100</v>
      </c>
      <c r="W27" s="5">
        <v>70</v>
      </c>
      <c r="X27" s="5">
        <v>6</v>
      </c>
      <c r="Y27" s="5">
        <v>0</v>
      </c>
      <c r="Z27" s="5">
        <v>0</v>
      </c>
      <c r="AB27" s="5">
        <v>9</v>
      </c>
      <c r="AC27" s="5">
        <v>5</v>
      </c>
      <c r="AD27" s="5">
        <v>4</v>
      </c>
      <c r="AE27" s="5">
        <v>0</v>
      </c>
    </row>
    <row r="28" spans="1:31">
      <c r="A28" s="5" t="s">
        <v>69</v>
      </c>
      <c r="B28" s="5">
        <v>2143014469</v>
      </c>
      <c r="C28" s="5" t="s">
        <v>73</v>
      </c>
      <c r="D28" s="5" t="s">
        <v>71</v>
      </c>
      <c r="E28" s="5">
        <v>21</v>
      </c>
      <c r="F28" s="5">
        <v>0</v>
      </c>
      <c r="G28" s="5">
        <v>21</v>
      </c>
      <c r="H28" s="5">
        <v>-10</v>
      </c>
      <c r="I28" s="5">
        <v>0</v>
      </c>
      <c r="L28" s="5">
        <v>7</v>
      </c>
      <c r="M28" s="5">
        <v>4</v>
      </c>
      <c r="N28" s="5">
        <v>3</v>
      </c>
      <c r="O28" s="5">
        <v>2</v>
      </c>
      <c r="P28" s="5">
        <v>0</v>
      </c>
      <c r="Q28" s="5">
        <v>11</v>
      </c>
      <c r="R28" s="23">
        <v>4</v>
      </c>
      <c r="S28" s="23">
        <f t="shared" si="0"/>
        <v>6</v>
      </c>
      <c r="T28" s="23">
        <f t="shared" si="1"/>
        <v>10</v>
      </c>
      <c r="V28" s="23">
        <f t="shared" si="2"/>
        <v>16500</v>
      </c>
      <c r="W28" s="5">
        <v>11</v>
      </c>
      <c r="X28" s="5">
        <v>4</v>
      </c>
      <c r="Y28" s="5">
        <v>0</v>
      </c>
      <c r="Z28" s="5">
        <v>0</v>
      </c>
      <c r="AA28" s="5">
        <v>0</v>
      </c>
      <c r="AB28" s="5">
        <v>4</v>
      </c>
      <c r="AC28" s="5">
        <v>4</v>
      </c>
      <c r="AD28" s="5">
        <v>2</v>
      </c>
      <c r="AE28" s="5">
        <v>0</v>
      </c>
    </row>
    <row r="29" spans="1:30">
      <c r="A29" s="5" t="s">
        <v>69</v>
      </c>
      <c r="B29" s="5">
        <v>2143014477</v>
      </c>
      <c r="C29" s="5" t="s">
        <v>74</v>
      </c>
      <c r="D29" s="5" t="s">
        <v>75</v>
      </c>
      <c r="E29" s="5">
        <v>13</v>
      </c>
      <c r="F29" s="5">
        <v>0</v>
      </c>
      <c r="G29" s="5">
        <v>13</v>
      </c>
      <c r="H29" s="5">
        <v>9</v>
      </c>
      <c r="I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22</v>
      </c>
      <c r="R29" s="23">
        <v>3</v>
      </c>
      <c r="S29" s="23">
        <f t="shared" si="0"/>
        <v>0</v>
      </c>
      <c r="T29" s="23">
        <f t="shared" si="1"/>
        <v>3</v>
      </c>
      <c r="V29" s="23">
        <f t="shared" si="2"/>
        <v>4950</v>
      </c>
      <c r="W29" s="5">
        <v>22</v>
      </c>
      <c r="X29" s="5">
        <v>3</v>
      </c>
      <c r="AB29" s="5">
        <v>4</v>
      </c>
      <c r="AC29" s="5">
        <v>2</v>
      </c>
      <c r="AD29" s="5">
        <v>2</v>
      </c>
    </row>
    <row r="30" spans="1:31">
      <c r="A30" s="5" t="s">
        <v>69</v>
      </c>
      <c r="B30" s="5">
        <v>2143014479</v>
      </c>
      <c r="C30" s="5" t="s">
        <v>76</v>
      </c>
      <c r="D30" s="5" t="s">
        <v>71</v>
      </c>
      <c r="E30" s="5">
        <v>86</v>
      </c>
      <c r="F30" s="5">
        <v>0</v>
      </c>
      <c r="G30" s="5">
        <v>86</v>
      </c>
      <c r="H30" s="5">
        <v>-14</v>
      </c>
      <c r="I30" s="5">
        <v>0</v>
      </c>
      <c r="L30" s="5">
        <v>8</v>
      </c>
      <c r="M30" s="5">
        <v>3</v>
      </c>
      <c r="N30" s="5">
        <v>5</v>
      </c>
      <c r="O30" s="5">
        <v>6</v>
      </c>
      <c r="P30" s="5">
        <v>1</v>
      </c>
      <c r="Q30" s="5">
        <v>72</v>
      </c>
      <c r="R30" s="23">
        <v>6</v>
      </c>
      <c r="S30" s="23">
        <f t="shared" si="0"/>
        <v>10</v>
      </c>
      <c r="T30" s="23">
        <f t="shared" si="1"/>
        <v>16</v>
      </c>
      <c r="V30" s="23">
        <f t="shared" si="2"/>
        <v>26400</v>
      </c>
      <c r="W30" s="5">
        <v>72</v>
      </c>
      <c r="X30" s="5">
        <v>6</v>
      </c>
      <c r="Y30" s="5">
        <v>0</v>
      </c>
      <c r="Z30" s="5">
        <v>0</v>
      </c>
      <c r="AA30" s="5">
        <v>0</v>
      </c>
      <c r="AB30" s="5">
        <v>8</v>
      </c>
      <c r="AC30" s="5">
        <v>2</v>
      </c>
      <c r="AD30" s="5">
        <v>8</v>
      </c>
      <c r="AE30" s="5">
        <v>1</v>
      </c>
    </row>
    <row r="31" spans="1:31">
      <c r="A31" s="5" t="s">
        <v>69</v>
      </c>
      <c r="B31" s="5">
        <v>2143014481</v>
      </c>
      <c r="C31" s="5" t="s">
        <v>77</v>
      </c>
      <c r="D31" s="5" t="s">
        <v>71</v>
      </c>
      <c r="E31" s="5">
        <v>18</v>
      </c>
      <c r="F31" s="5">
        <v>0</v>
      </c>
      <c r="G31" s="5">
        <v>18</v>
      </c>
      <c r="H31" s="5">
        <v>-4</v>
      </c>
      <c r="I31" s="5">
        <v>0</v>
      </c>
      <c r="L31" s="5">
        <v>5</v>
      </c>
      <c r="M31" s="5">
        <v>3</v>
      </c>
      <c r="N31" s="5">
        <v>2</v>
      </c>
      <c r="O31" s="5">
        <v>2</v>
      </c>
      <c r="P31" s="5">
        <v>0</v>
      </c>
      <c r="Q31" s="5">
        <v>14</v>
      </c>
      <c r="R31" s="23">
        <v>2</v>
      </c>
      <c r="S31" s="23">
        <f t="shared" si="0"/>
        <v>5</v>
      </c>
      <c r="T31" s="23">
        <f t="shared" si="1"/>
        <v>7</v>
      </c>
      <c r="V31" s="23">
        <f t="shared" si="2"/>
        <v>11550</v>
      </c>
      <c r="W31" s="5">
        <v>14</v>
      </c>
      <c r="X31" s="5">
        <v>2</v>
      </c>
      <c r="Y31" s="5">
        <v>0</v>
      </c>
      <c r="Z31" s="5">
        <v>0</v>
      </c>
      <c r="AA31" s="5">
        <v>0</v>
      </c>
      <c r="AB31" s="5">
        <v>2</v>
      </c>
      <c r="AC31" s="5">
        <v>2</v>
      </c>
      <c r="AD31" s="5">
        <v>2</v>
      </c>
      <c r="AE31" s="5">
        <v>0</v>
      </c>
    </row>
    <row r="32" spans="1:22">
      <c r="A32" s="5" t="s">
        <v>69</v>
      </c>
      <c r="B32" s="5">
        <v>2143014485</v>
      </c>
      <c r="C32" s="5" t="s">
        <v>78</v>
      </c>
      <c r="D32" s="5" t="s">
        <v>75</v>
      </c>
      <c r="E32" s="5">
        <v>5</v>
      </c>
      <c r="F32" s="5">
        <v>0</v>
      </c>
      <c r="G32" s="5">
        <v>5</v>
      </c>
      <c r="H32" s="5">
        <v>-5</v>
      </c>
      <c r="I32" s="5">
        <v>0</v>
      </c>
      <c r="J32" s="5">
        <v>35000</v>
      </c>
      <c r="L32" s="5">
        <v>3</v>
      </c>
      <c r="M32" s="5">
        <v>3</v>
      </c>
      <c r="N32" s="5">
        <v>0</v>
      </c>
      <c r="O32" s="5">
        <v>0</v>
      </c>
      <c r="P32" s="5">
        <v>0</v>
      </c>
      <c r="S32" s="23">
        <f t="shared" si="0"/>
        <v>3</v>
      </c>
      <c r="T32" s="23">
        <f t="shared" si="1"/>
        <v>3</v>
      </c>
      <c r="V32" s="23">
        <f t="shared" si="2"/>
        <v>4950</v>
      </c>
    </row>
    <row r="33" spans="1:31">
      <c r="A33" s="5" t="s">
        <v>69</v>
      </c>
      <c r="B33" s="5">
        <v>2143014491</v>
      </c>
      <c r="C33" s="5" t="s">
        <v>79</v>
      </c>
      <c r="D33" s="5" t="s">
        <v>71</v>
      </c>
      <c r="E33" s="5">
        <v>741</v>
      </c>
      <c r="F33" s="5">
        <v>0</v>
      </c>
      <c r="G33" s="5">
        <v>741</v>
      </c>
      <c r="H33" s="5">
        <v>-17</v>
      </c>
      <c r="I33" s="5">
        <v>0</v>
      </c>
      <c r="L33" s="5">
        <v>38</v>
      </c>
      <c r="M33" s="5">
        <v>37</v>
      </c>
      <c r="N33" s="5">
        <v>1</v>
      </c>
      <c r="O33" s="5">
        <v>2</v>
      </c>
      <c r="P33" s="5">
        <v>1</v>
      </c>
      <c r="Q33" s="5">
        <v>724</v>
      </c>
      <c r="R33" s="23">
        <v>16</v>
      </c>
      <c r="S33" s="23">
        <f t="shared" si="0"/>
        <v>40</v>
      </c>
      <c r="T33" s="23">
        <f t="shared" si="1"/>
        <v>56</v>
      </c>
      <c r="V33" s="23">
        <f t="shared" si="2"/>
        <v>92400</v>
      </c>
      <c r="W33" s="5">
        <v>724</v>
      </c>
      <c r="X33" s="5">
        <v>16</v>
      </c>
      <c r="AB33" s="5">
        <v>38</v>
      </c>
      <c r="AC33" s="5">
        <v>37</v>
      </c>
      <c r="AD33" s="5">
        <v>3</v>
      </c>
      <c r="AE33" s="5">
        <v>1</v>
      </c>
    </row>
    <row r="34" spans="1:31">
      <c r="A34" s="5" t="s">
        <v>69</v>
      </c>
      <c r="B34" s="5">
        <v>2143014492</v>
      </c>
      <c r="C34" s="5" t="s">
        <v>80</v>
      </c>
      <c r="D34" s="5" t="s">
        <v>75</v>
      </c>
      <c r="E34" s="5">
        <v>179</v>
      </c>
      <c r="F34" s="5">
        <v>0</v>
      </c>
      <c r="G34" s="5">
        <v>179</v>
      </c>
      <c r="H34" s="5">
        <v>-29</v>
      </c>
      <c r="I34" s="5">
        <v>0</v>
      </c>
      <c r="L34" s="5">
        <v>14</v>
      </c>
      <c r="M34" s="5">
        <v>14</v>
      </c>
      <c r="N34" s="5">
        <v>0</v>
      </c>
      <c r="O34" s="5">
        <v>5</v>
      </c>
      <c r="P34" s="5">
        <v>0</v>
      </c>
      <c r="Q34" s="5">
        <v>150</v>
      </c>
      <c r="R34" s="23">
        <v>6</v>
      </c>
      <c r="S34" s="23">
        <f t="shared" si="0"/>
        <v>19</v>
      </c>
      <c r="T34" s="23">
        <f t="shared" si="1"/>
        <v>25</v>
      </c>
      <c r="V34" s="23">
        <f t="shared" si="2"/>
        <v>41250</v>
      </c>
      <c r="W34" s="5">
        <v>150</v>
      </c>
      <c r="X34" s="5">
        <v>6</v>
      </c>
      <c r="AB34" s="5">
        <v>12</v>
      </c>
      <c r="AC34" s="5">
        <v>9</v>
      </c>
      <c r="AD34" s="5">
        <v>3</v>
      </c>
      <c r="AE34" s="5">
        <v>0</v>
      </c>
    </row>
    <row r="35" spans="1:31">
      <c r="A35" s="5" t="s">
        <v>69</v>
      </c>
      <c r="B35" s="5">
        <v>2143014493</v>
      </c>
      <c r="C35" s="5" t="s">
        <v>81</v>
      </c>
      <c r="D35" s="5" t="s">
        <v>71</v>
      </c>
      <c r="E35" s="5">
        <v>20</v>
      </c>
      <c r="F35" s="5">
        <v>0</v>
      </c>
      <c r="G35" s="5">
        <v>20</v>
      </c>
      <c r="H35" s="5">
        <v>-10</v>
      </c>
      <c r="I35" s="5">
        <v>0</v>
      </c>
      <c r="L35" s="5">
        <v>3</v>
      </c>
      <c r="M35" s="5">
        <v>1</v>
      </c>
      <c r="N35" s="5">
        <v>2</v>
      </c>
      <c r="O35" s="5">
        <v>1</v>
      </c>
      <c r="P35" s="5">
        <v>0</v>
      </c>
      <c r="Q35" s="5">
        <v>10</v>
      </c>
      <c r="R35" s="23">
        <v>1</v>
      </c>
      <c r="S35" s="23">
        <f t="shared" si="0"/>
        <v>2</v>
      </c>
      <c r="T35" s="23">
        <f t="shared" si="1"/>
        <v>3</v>
      </c>
      <c r="V35" s="23">
        <f t="shared" si="2"/>
        <v>4950</v>
      </c>
      <c r="W35" s="5">
        <v>10</v>
      </c>
      <c r="X35" s="5">
        <v>1</v>
      </c>
      <c r="Y35" s="5">
        <v>0</v>
      </c>
      <c r="Z35" s="5">
        <v>0</v>
      </c>
      <c r="AA35" s="5">
        <v>0</v>
      </c>
      <c r="AB35" s="5">
        <v>3</v>
      </c>
      <c r="AC35" s="5">
        <v>1</v>
      </c>
      <c r="AD35" s="5">
        <v>1</v>
      </c>
      <c r="AE35" s="5">
        <v>0</v>
      </c>
    </row>
    <row r="36" spans="1:31">
      <c r="A36" s="5" t="s">
        <v>69</v>
      </c>
      <c r="B36" s="5">
        <v>2143014494</v>
      </c>
      <c r="C36" s="5" t="s">
        <v>82</v>
      </c>
      <c r="D36" s="5" t="s">
        <v>75</v>
      </c>
      <c r="E36" s="5">
        <v>183</v>
      </c>
      <c r="F36" s="5">
        <v>0</v>
      </c>
      <c r="G36" s="5">
        <v>183</v>
      </c>
      <c r="H36" s="5">
        <v>-17</v>
      </c>
      <c r="I36" s="5">
        <v>0</v>
      </c>
      <c r="L36" s="5">
        <v>12</v>
      </c>
      <c r="M36" s="5">
        <v>11</v>
      </c>
      <c r="N36" s="5">
        <v>1</v>
      </c>
      <c r="O36" s="5">
        <v>0</v>
      </c>
      <c r="P36" s="5">
        <v>0</v>
      </c>
      <c r="Q36" s="5">
        <v>166</v>
      </c>
      <c r="R36" s="23">
        <v>6</v>
      </c>
      <c r="S36" s="23">
        <f t="shared" si="0"/>
        <v>11</v>
      </c>
      <c r="T36" s="23">
        <f t="shared" si="1"/>
        <v>17</v>
      </c>
      <c r="V36" s="23">
        <f t="shared" si="2"/>
        <v>28050</v>
      </c>
      <c r="W36" s="5">
        <v>166</v>
      </c>
      <c r="X36" s="5">
        <v>6</v>
      </c>
      <c r="Y36" s="5">
        <v>0</v>
      </c>
      <c r="Z36" s="5">
        <v>0</v>
      </c>
      <c r="AA36" s="5">
        <v>0</v>
      </c>
      <c r="AB36" s="5">
        <v>12</v>
      </c>
      <c r="AC36" s="5">
        <v>14</v>
      </c>
      <c r="AD36" s="5">
        <v>2</v>
      </c>
      <c r="AE36" s="5">
        <v>0</v>
      </c>
    </row>
    <row r="37" spans="1:30">
      <c r="A37" s="5" t="s">
        <v>69</v>
      </c>
      <c r="B37" s="5">
        <v>2143014495</v>
      </c>
      <c r="C37" s="5" t="s">
        <v>83</v>
      </c>
      <c r="D37" s="5" t="s">
        <v>75</v>
      </c>
      <c r="E37" s="5">
        <v>435</v>
      </c>
      <c r="F37" s="5">
        <v>0</v>
      </c>
      <c r="G37" s="5">
        <v>435</v>
      </c>
      <c r="H37" s="5">
        <v>-21</v>
      </c>
      <c r="I37" s="5">
        <v>0</v>
      </c>
      <c r="L37" s="5">
        <v>23</v>
      </c>
      <c r="M37" s="5">
        <v>24</v>
      </c>
      <c r="N37" s="5">
        <v>-1</v>
      </c>
      <c r="O37" s="5">
        <v>0</v>
      </c>
      <c r="P37" s="5">
        <v>0</v>
      </c>
      <c r="Q37" s="5">
        <v>414</v>
      </c>
      <c r="R37" s="23">
        <v>11</v>
      </c>
      <c r="S37" s="23">
        <f t="shared" si="0"/>
        <v>24</v>
      </c>
      <c r="T37" s="23">
        <f t="shared" si="1"/>
        <v>35</v>
      </c>
      <c r="V37" s="23">
        <f t="shared" si="2"/>
        <v>57750</v>
      </c>
      <c r="W37" s="5">
        <v>414</v>
      </c>
      <c r="X37" s="5">
        <v>11</v>
      </c>
      <c r="AB37" s="5">
        <v>22</v>
      </c>
      <c r="AC37" s="5">
        <v>25</v>
      </c>
      <c r="AD37" s="5">
        <v>3</v>
      </c>
    </row>
    <row r="38" spans="1:30">
      <c r="A38" s="5" t="s">
        <v>69</v>
      </c>
      <c r="B38" s="5">
        <v>2143014497</v>
      </c>
      <c r="C38" s="5" t="s">
        <v>84</v>
      </c>
      <c r="D38" s="5" t="s">
        <v>75</v>
      </c>
      <c r="E38" s="5">
        <v>33</v>
      </c>
      <c r="F38" s="5">
        <v>0</v>
      </c>
      <c r="G38" s="5">
        <v>33</v>
      </c>
      <c r="H38" s="5">
        <v>5</v>
      </c>
      <c r="I38" s="5">
        <v>0</v>
      </c>
      <c r="L38" s="5">
        <v>5</v>
      </c>
      <c r="M38" s="5">
        <v>5</v>
      </c>
      <c r="N38" s="5">
        <v>0</v>
      </c>
      <c r="O38" s="5">
        <v>3</v>
      </c>
      <c r="P38" s="5">
        <v>0</v>
      </c>
      <c r="Q38" s="5">
        <v>38</v>
      </c>
      <c r="R38" s="23">
        <v>4</v>
      </c>
      <c r="S38" s="23">
        <f t="shared" si="0"/>
        <v>8</v>
      </c>
      <c r="T38" s="23">
        <f t="shared" si="1"/>
        <v>12</v>
      </c>
      <c r="V38" s="23">
        <f t="shared" si="2"/>
        <v>19800</v>
      </c>
      <c r="W38" s="5">
        <v>38</v>
      </c>
      <c r="X38" s="5">
        <v>4</v>
      </c>
      <c r="AB38" s="5">
        <v>5</v>
      </c>
      <c r="AC38" s="5">
        <v>2</v>
      </c>
      <c r="AD38" s="5">
        <v>3</v>
      </c>
    </row>
    <row r="39" spans="1:31">
      <c r="A39" s="5" t="s">
        <v>69</v>
      </c>
      <c r="B39" s="5">
        <v>2143014498</v>
      </c>
      <c r="C39" s="5" t="s">
        <v>85</v>
      </c>
      <c r="D39" s="5" t="s">
        <v>71</v>
      </c>
      <c r="E39" s="5">
        <v>619</v>
      </c>
      <c r="F39" s="5">
        <v>0</v>
      </c>
      <c r="G39" s="5">
        <v>619</v>
      </c>
      <c r="H39" s="5">
        <v>4</v>
      </c>
      <c r="I39" s="5">
        <v>0</v>
      </c>
      <c r="L39" s="5">
        <v>35</v>
      </c>
      <c r="M39" s="5">
        <v>38</v>
      </c>
      <c r="N39" s="5">
        <v>-3</v>
      </c>
      <c r="O39" s="5">
        <v>0</v>
      </c>
      <c r="P39" s="5">
        <v>1</v>
      </c>
      <c r="Q39" s="5">
        <v>623</v>
      </c>
      <c r="R39" s="23">
        <v>13</v>
      </c>
      <c r="S39" s="23">
        <f t="shared" si="0"/>
        <v>39</v>
      </c>
      <c r="T39" s="23">
        <f t="shared" si="1"/>
        <v>52</v>
      </c>
      <c r="V39" s="23">
        <f t="shared" si="2"/>
        <v>85800</v>
      </c>
      <c r="W39" s="5">
        <v>623</v>
      </c>
      <c r="X39" s="5">
        <v>13</v>
      </c>
      <c r="Z39" s="5">
        <v>0</v>
      </c>
      <c r="AA39" s="5">
        <v>0</v>
      </c>
      <c r="AB39" s="5">
        <v>36</v>
      </c>
      <c r="AC39" s="5">
        <v>35</v>
      </c>
      <c r="AD39" s="5">
        <v>1</v>
      </c>
      <c r="AE39" s="5">
        <v>1</v>
      </c>
    </row>
    <row r="40" spans="1:31">
      <c r="A40" s="5" t="s">
        <v>69</v>
      </c>
      <c r="B40" s="5">
        <v>2143014499</v>
      </c>
      <c r="C40" s="5" t="s">
        <v>86</v>
      </c>
      <c r="D40" s="5" t="s">
        <v>71</v>
      </c>
      <c r="E40" s="5">
        <v>53</v>
      </c>
      <c r="F40" s="5">
        <v>0</v>
      </c>
      <c r="G40" s="5">
        <v>53</v>
      </c>
      <c r="H40" s="5">
        <v>-21</v>
      </c>
      <c r="I40" s="5">
        <v>0</v>
      </c>
      <c r="L40" s="5">
        <v>8</v>
      </c>
      <c r="M40" s="5">
        <v>5</v>
      </c>
      <c r="N40" s="5">
        <v>3</v>
      </c>
      <c r="O40" s="5">
        <v>3</v>
      </c>
      <c r="P40" s="5">
        <v>0</v>
      </c>
      <c r="Q40" s="5">
        <v>32</v>
      </c>
      <c r="R40" s="23">
        <v>6</v>
      </c>
      <c r="S40" s="23">
        <f t="shared" si="0"/>
        <v>8</v>
      </c>
      <c r="T40" s="23">
        <f t="shared" si="1"/>
        <v>14</v>
      </c>
      <c r="V40" s="23">
        <f t="shared" si="2"/>
        <v>23100</v>
      </c>
      <c r="W40" s="5">
        <v>32</v>
      </c>
      <c r="X40" s="5">
        <v>6</v>
      </c>
      <c r="Y40" s="5">
        <v>0</v>
      </c>
      <c r="Z40" s="5">
        <v>0</v>
      </c>
      <c r="AA40" s="5">
        <v>0</v>
      </c>
      <c r="AB40" s="5">
        <v>5</v>
      </c>
      <c r="AC40" s="5">
        <v>5</v>
      </c>
      <c r="AD40" s="5">
        <v>3</v>
      </c>
      <c r="AE40" s="5">
        <v>0</v>
      </c>
    </row>
    <row r="41" spans="1:31">
      <c r="A41" s="5" t="s">
        <v>69</v>
      </c>
      <c r="B41" s="5">
        <v>2143014500</v>
      </c>
      <c r="C41" s="5" t="s">
        <v>87</v>
      </c>
      <c r="D41" s="5" t="s">
        <v>71</v>
      </c>
      <c r="E41" s="5">
        <v>17</v>
      </c>
      <c r="F41" s="5">
        <v>0</v>
      </c>
      <c r="G41" s="5">
        <v>17</v>
      </c>
      <c r="H41" s="5">
        <v>-11</v>
      </c>
      <c r="I41" s="5">
        <v>0</v>
      </c>
      <c r="L41" s="5">
        <v>4</v>
      </c>
      <c r="M41" s="5">
        <v>4</v>
      </c>
      <c r="N41" s="5">
        <v>0</v>
      </c>
      <c r="O41" s="5">
        <v>0</v>
      </c>
      <c r="P41" s="5">
        <v>0</v>
      </c>
      <c r="Q41" s="5">
        <v>6</v>
      </c>
      <c r="R41" s="23">
        <v>1</v>
      </c>
      <c r="S41" s="23">
        <f t="shared" si="0"/>
        <v>4</v>
      </c>
      <c r="T41" s="23">
        <f t="shared" si="1"/>
        <v>5</v>
      </c>
      <c r="V41" s="23">
        <f t="shared" si="2"/>
        <v>8250</v>
      </c>
      <c r="W41" s="5">
        <v>6</v>
      </c>
      <c r="X41" s="5">
        <v>1</v>
      </c>
      <c r="Y41" s="5">
        <v>0</v>
      </c>
      <c r="Z41" s="5">
        <v>0</v>
      </c>
      <c r="AA41" s="5">
        <v>0</v>
      </c>
      <c r="AB41" s="5">
        <v>4</v>
      </c>
      <c r="AC41" s="5">
        <v>4</v>
      </c>
      <c r="AD41" s="5">
        <v>0</v>
      </c>
      <c r="AE41" s="5">
        <v>0</v>
      </c>
    </row>
    <row r="42" spans="1:31">
      <c r="A42" s="5" t="s">
        <v>69</v>
      </c>
      <c r="B42" s="5">
        <v>2143014501</v>
      </c>
      <c r="C42" s="5" t="s">
        <v>88</v>
      </c>
      <c r="D42" s="5" t="s">
        <v>75</v>
      </c>
      <c r="E42" s="5">
        <v>12</v>
      </c>
      <c r="F42" s="5">
        <v>0</v>
      </c>
      <c r="G42" s="5">
        <v>12</v>
      </c>
      <c r="H42" s="5">
        <v>-6</v>
      </c>
      <c r="I42" s="5">
        <v>0</v>
      </c>
      <c r="L42" s="5">
        <v>4</v>
      </c>
      <c r="M42" s="5">
        <v>3</v>
      </c>
      <c r="N42" s="5">
        <v>1</v>
      </c>
      <c r="O42" s="5">
        <v>0</v>
      </c>
      <c r="P42" s="5">
        <v>0</v>
      </c>
      <c r="Q42" s="5">
        <v>6</v>
      </c>
      <c r="R42" s="23">
        <v>2</v>
      </c>
      <c r="S42" s="23">
        <f t="shared" si="0"/>
        <v>3</v>
      </c>
      <c r="T42" s="23">
        <f t="shared" si="1"/>
        <v>5</v>
      </c>
      <c r="V42" s="23">
        <f t="shared" si="2"/>
        <v>8250</v>
      </c>
      <c r="W42" s="5">
        <v>6</v>
      </c>
      <c r="X42" s="5">
        <v>2</v>
      </c>
      <c r="Y42" s="5">
        <v>0</v>
      </c>
      <c r="Z42" s="5">
        <v>0</v>
      </c>
      <c r="AA42" s="5">
        <v>0</v>
      </c>
      <c r="AB42" s="5">
        <v>5</v>
      </c>
      <c r="AC42" s="5">
        <v>3</v>
      </c>
      <c r="AD42" s="5">
        <v>0</v>
      </c>
      <c r="AE42" s="5">
        <v>0</v>
      </c>
    </row>
    <row r="43" spans="1:31">
      <c r="A43" s="5" t="s">
        <v>69</v>
      </c>
      <c r="B43" s="5">
        <v>2143014502</v>
      </c>
      <c r="C43" s="5" t="s">
        <v>89</v>
      </c>
      <c r="D43" s="5" t="s">
        <v>71</v>
      </c>
      <c r="E43" s="5">
        <v>86</v>
      </c>
      <c r="F43" s="5">
        <v>0</v>
      </c>
      <c r="G43" s="5">
        <v>86</v>
      </c>
      <c r="H43" s="5">
        <v>-10</v>
      </c>
      <c r="I43" s="5">
        <v>0</v>
      </c>
      <c r="L43" s="5">
        <v>8</v>
      </c>
      <c r="M43" s="5">
        <v>4</v>
      </c>
      <c r="N43" s="5">
        <v>4</v>
      </c>
      <c r="O43" s="5">
        <v>2</v>
      </c>
      <c r="P43" s="5">
        <v>2</v>
      </c>
      <c r="Q43" s="5">
        <v>76</v>
      </c>
      <c r="R43" s="23">
        <v>6</v>
      </c>
      <c r="S43" s="23">
        <f t="shared" si="0"/>
        <v>8</v>
      </c>
      <c r="T43" s="23">
        <f t="shared" si="1"/>
        <v>14</v>
      </c>
      <c r="V43" s="23">
        <f t="shared" si="2"/>
        <v>23100</v>
      </c>
      <c r="W43" s="5">
        <v>76</v>
      </c>
      <c r="X43" s="5">
        <v>6</v>
      </c>
      <c r="Y43" s="5">
        <v>0</v>
      </c>
      <c r="Z43" s="5">
        <v>0</v>
      </c>
      <c r="AA43" s="5">
        <v>0</v>
      </c>
      <c r="AB43" s="5">
        <v>8</v>
      </c>
      <c r="AC43" s="5">
        <v>4</v>
      </c>
      <c r="AD43" s="5">
        <v>3</v>
      </c>
      <c r="AE43" s="5">
        <v>1</v>
      </c>
    </row>
    <row r="44" spans="1:31">
      <c r="A44" s="5" t="s">
        <v>69</v>
      </c>
      <c r="B44" s="5">
        <v>2143014503</v>
      </c>
      <c r="C44" s="5" t="s">
        <v>90</v>
      </c>
      <c r="D44" s="5" t="s">
        <v>75</v>
      </c>
      <c r="E44" s="5">
        <v>392</v>
      </c>
      <c r="F44" s="5">
        <v>0</v>
      </c>
      <c r="G44" s="5">
        <v>392</v>
      </c>
      <c r="H44" s="5">
        <v>-36</v>
      </c>
      <c r="I44" s="5">
        <v>0</v>
      </c>
      <c r="L44" s="5">
        <v>25</v>
      </c>
      <c r="M44" s="5">
        <v>25</v>
      </c>
      <c r="N44" s="5">
        <v>0</v>
      </c>
      <c r="O44" s="5">
        <v>2</v>
      </c>
      <c r="P44" s="5">
        <v>0</v>
      </c>
      <c r="Q44" s="5">
        <v>356</v>
      </c>
      <c r="R44" s="23">
        <v>11</v>
      </c>
      <c r="S44" s="23">
        <f t="shared" si="0"/>
        <v>27</v>
      </c>
      <c r="T44" s="23">
        <f t="shared" si="1"/>
        <v>38</v>
      </c>
      <c r="V44" s="23">
        <f t="shared" si="2"/>
        <v>62700</v>
      </c>
      <c r="W44" s="5">
        <v>356</v>
      </c>
      <c r="X44" s="5">
        <v>11</v>
      </c>
      <c r="Y44" s="5">
        <v>0</v>
      </c>
      <c r="Z44" s="5">
        <v>0</v>
      </c>
      <c r="AA44" s="5">
        <v>0</v>
      </c>
      <c r="AB44" s="5">
        <v>25</v>
      </c>
      <c r="AC44" s="5">
        <v>23</v>
      </c>
      <c r="AD44" s="5">
        <v>2</v>
      </c>
      <c r="AE44" s="5">
        <v>0</v>
      </c>
    </row>
    <row r="45" spans="1:31">
      <c r="A45" s="5" t="s">
        <v>69</v>
      </c>
      <c r="B45" s="5">
        <v>2143014504</v>
      </c>
      <c r="C45" s="5" t="s">
        <v>91</v>
      </c>
      <c r="D45" s="5" t="s">
        <v>75</v>
      </c>
      <c r="E45" s="5">
        <v>663</v>
      </c>
      <c r="F45" s="5">
        <v>0</v>
      </c>
      <c r="G45" s="5">
        <v>663</v>
      </c>
      <c r="H45" s="5">
        <v>7</v>
      </c>
      <c r="I45" s="5">
        <v>0</v>
      </c>
      <c r="L45" s="5">
        <v>37</v>
      </c>
      <c r="M45" s="5">
        <v>35</v>
      </c>
      <c r="N45" s="5">
        <v>2</v>
      </c>
      <c r="O45" s="5">
        <v>2</v>
      </c>
      <c r="P45" s="5">
        <v>0</v>
      </c>
      <c r="Q45" s="5">
        <v>670</v>
      </c>
      <c r="R45" s="23">
        <v>16</v>
      </c>
      <c r="S45" s="23">
        <f t="shared" si="0"/>
        <v>37</v>
      </c>
      <c r="T45" s="23">
        <f t="shared" si="1"/>
        <v>53</v>
      </c>
      <c r="V45" s="23">
        <f t="shared" si="2"/>
        <v>87450</v>
      </c>
      <c r="W45" s="5">
        <v>670</v>
      </c>
      <c r="X45" s="5">
        <v>16</v>
      </c>
      <c r="AB45" s="5">
        <v>37</v>
      </c>
      <c r="AC45" s="5">
        <v>34</v>
      </c>
      <c r="AD45" s="5">
        <v>2</v>
      </c>
      <c r="AE45" s="5">
        <v>0</v>
      </c>
    </row>
    <row r="46" spans="1:31">
      <c r="A46" s="5" t="s">
        <v>69</v>
      </c>
      <c r="B46" s="5">
        <v>3143014083</v>
      </c>
      <c r="C46" s="5" t="s">
        <v>92</v>
      </c>
      <c r="D46" s="5" t="s">
        <v>75</v>
      </c>
      <c r="E46" s="5">
        <v>0</v>
      </c>
      <c r="F46" s="5">
        <v>1341</v>
      </c>
      <c r="G46" s="5">
        <v>1341</v>
      </c>
      <c r="H46" s="5">
        <v>-70</v>
      </c>
      <c r="I46" s="5">
        <v>0</v>
      </c>
      <c r="L46" s="5">
        <v>90</v>
      </c>
      <c r="M46" s="5">
        <v>81</v>
      </c>
      <c r="N46" s="5">
        <v>9</v>
      </c>
      <c r="O46" s="5">
        <v>7</v>
      </c>
      <c r="P46" s="5">
        <v>1</v>
      </c>
      <c r="Q46" s="5">
        <v>1271</v>
      </c>
      <c r="R46" s="23">
        <v>26</v>
      </c>
      <c r="S46" s="23">
        <f t="shared" si="0"/>
        <v>89</v>
      </c>
      <c r="T46" s="23">
        <f t="shared" si="1"/>
        <v>115</v>
      </c>
      <c r="V46" s="23">
        <f t="shared" si="2"/>
        <v>189750</v>
      </c>
      <c r="W46" s="5">
        <v>0</v>
      </c>
      <c r="Y46" s="5">
        <v>1271</v>
      </c>
      <c r="Z46" s="5">
        <v>26</v>
      </c>
      <c r="AA46" s="5">
        <v>0</v>
      </c>
      <c r="AB46" s="5">
        <v>90</v>
      </c>
      <c r="AC46" s="5">
        <v>81</v>
      </c>
      <c r="AD46" s="5">
        <v>7</v>
      </c>
      <c r="AE46" s="5">
        <v>1</v>
      </c>
    </row>
    <row r="47" spans="1:31">
      <c r="A47" s="5" t="s">
        <v>69</v>
      </c>
      <c r="B47" s="5">
        <v>3143014085</v>
      </c>
      <c r="C47" s="5" t="s">
        <v>93</v>
      </c>
      <c r="D47" s="5" t="s">
        <v>71</v>
      </c>
      <c r="E47" s="5">
        <v>0</v>
      </c>
      <c r="F47" s="5">
        <v>906</v>
      </c>
      <c r="G47" s="5">
        <v>906</v>
      </c>
      <c r="H47" s="5">
        <v>-77</v>
      </c>
      <c r="I47" s="5">
        <v>0</v>
      </c>
      <c r="L47" s="5">
        <v>70</v>
      </c>
      <c r="M47" s="5">
        <v>63</v>
      </c>
      <c r="N47" s="5">
        <v>7</v>
      </c>
      <c r="O47" s="5">
        <v>0</v>
      </c>
      <c r="P47" s="5">
        <v>0</v>
      </c>
      <c r="Q47" s="5">
        <v>829</v>
      </c>
      <c r="R47" s="23">
        <v>18</v>
      </c>
      <c r="S47" s="23">
        <f t="shared" si="0"/>
        <v>63</v>
      </c>
      <c r="T47" s="23">
        <f t="shared" si="1"/>
        <v>81</v>
      </c>
      <c r="V47" s="23">
        <f t="shared" si="2"/>
        <v>133650</v>
      </c>
      <c r="W47" s="5">
        <v>0</v>
      </c>
      <c r="Y47" s="5">
        <v>829</v>
      </c>
      <c r="Z47" s="5">
        <v>18</v>
      </c>
      <c r="AA47" s="5">
        <v>0</v>
      </c>
      <c r="AB47" s="5">
        <v>70</v>
      </c>
      <c r="AC47" s="5">
        <v>61</v>
      </c>
      <c r="AD47" s="5">
        <v>0</v>
      </c>
      <c r="AE47" s="5">
        <v>0</v>
      </c>
    </row>
    <row r="48" spans="1:31">
      <c r="A48" s="5" t="s">
        <v>69</v>
      </c>
      <c r="B48" s="5">
        <v>3143014101</v>
      </c>
      <c r="C48" s="5" t="s">
        <v>94</v>
      </c>
      <c r="D48" s="5" t="s">
        <v>75</v>
      </c>
      <c r="E48" s="5">
        <v>124</v>
      </c>
      <c r="F48" s="5">
        <v>122</v>
      </c>
      <c r="G48" s="5">
        <v>246</v>
      </c>
      <c r="H48" s="5">
        <v>-39</v>
      </c>
      <c r="I48" s="5">
        <v>0</v>
      </c>
      <c r="L48" s="5">
        <v>21</v>
      </c>
      <c r="M48" s="5">
        <v>19</v>
      </c>
      <c r="N48" s="5">
        <v>2</v>
      </c>
      <c r="O48" s="5">
        <v>4</v>
      </c>
      <c r="P48" s="5">
        <v>1</v>
      </c>
      <c r="Q48" s="5">
        <v>207</v>
      </c>
      <c r="R48" s="23">
        <v>9</v>
      </c>
      <c r="S48" s="23">
        <f t="shared" si="0"/>
        <v>24</v>
      </c>
      <c r="T48" s="23">
        <f t="shared" si="1"/>
        <v>33</v>
      </c>
      <c r="V48" s="23">
        <f t="shared" si="2"/>
        <v>54450</v>
      </c>
      <c r="W48" s="5">
        <v>104</v>
      </c>
      <c r="X48" s="5">
        <v>6</v>
      </c>
      <c r="Y48" s="5">
        <v>103</v>
      </c>
      <c r="Z48" s="5">
        <v>3</v>
      </c>
      <c r="AA48" s="5">
        <v>0</v>
      </c>
      <c r="AB48" s="5">
        <v>21</v>
      </c>
      <c r="AC48" s="5">
        <v>18</v>
      </c>
      <c r="AD48" s="5">
        <v>5</v>
      </c>
      <c r="AE48" s="5">
        <v>1</v>
      </c>
    </row>
    <row r="49" spans="1:31">
      <c r="A49" s="5" t="s">
        <v>95</v>
      </c>
      <c r="B49" s="5">
        <v>2143012981</v>
      </c>
      <c r="C49" s="5" t="s">
        <v>96</v>
      </c>
      <c r="D49" s="5" t="s">
        <v>97</v>
      </c>
      <c r="E49" s="5">
        <v>1146</v>
      </c>
      <c r="F49" s="5">
        <v>0</v>
      </c>
      <c r="G49" s="5">
        <v>1146</v>
      </c>
      <c r="H49" s="5">
        <v>-30</v>
      </c>
      <c r="I49" s="5">
        <v>0</v>
      </c>
      <c r="L49" s="5">
        <v>61</v>
      </c>
      <c r="M49" s="5">
        <v>53</v>
      </c>
      <c r="N49" s="5">
        <v>8</v>
      </c>
      <c r="O49" s="5">
        <v>7</v>
      </c>
      <c r="P49" s="5">
        <v>1</v>
      </c>
      <c r="Q49" s="5">
        <v>1116</v>
      </c>
      <c r="R49" s="23">
        <v>25</v>
      </c>
      <c r="S49" s="23">
        <f t="shared" si="0"/>
        <v>61</v>
      </c>
      <c r="T49" s="23">
        <f t="shared" si="1"/>
        <v>86</v>
      </c>
      <c r="V49" s="23">
        <f t="shared" si="2"/>
        <v>141900</v>
      </c>
      <c r="W49" s="5">
        <v>1116</v>
      </c>
      <c r="X49" s="5">
        <v>25</v>
      </c>
      <c r="AB49" s="5">
        <v>61</v>
      </c>
      <c r="AC49" s="5">
        <v>56</v>
      </c>
      <c r="AD49" s="5">
        <v>6</v>
      </c>
      <c r="AE49" s="5">
        <v>2</v>
      </c>
    </row>
    <row r="50" spans="1:31">
      <c r="A50" s="5" t="s">
        <v>95</v>
      </c>
      <c r="B50" s="5">
        <v>2143012982</v>
      </c>
      <c r="C50" s="5" t="s">
        <v>98</v>
      </c>
      <c r="D50" s="5" t="s">
        <v>97</v>
      </c>
      <c r="E50" s="5">
        <v>428</v>
      </c>
      <c r="F50" s="5">
        <v>0</v>
      </c>
      <c r="G50" s="5">
        <v>428</v>
      </c>
      <c r="H50" s="5">
        <v>-57</v>
      </c>
      <c r="I50" s="5">
        <v>0</v>
      </c>
      <c r="L50" s="5">
        <v>23</v>
      </c>
      <c r="M50" s="5">
        <v>20</v>
      </c>
      <c r="N50" s="5">
        <v>3</v>
      </c>
      <c r="O50" s="5">
        <v>4</v>
      </c>
      <c r="P50" s="5">
        <v>0</v>
      </c>
      <c r="Q50" s="5">
        <v>371</v>
      </c>
      <c r="R50" s="23">
        <v>9</v>
      </c>
      <c r="S50" s="23">
        <f t="shared" si="0"/>
        <v>24</v>
      </c>
      <c r="T50" s="23">
        <f t="shared" si="1"/>
        <v>33</v>
      </c>
      <c r="V50" s="23">
        <f t="shared" si="2"/>
        <v>54450</v>
      </c>
      <c r="W50" s="5">
        <v>371</v>
      </c>
      <c r="X50" s="5">
        <v>9</v>
      </c>
      <c r="Y50" s="5">
        <v>0</v>
      </c>
      <c r="Z50" s="5">
        <v>0</v>
      </c>
      <c r="AA50" s="5">
        <v>0</v>
      </c>
      <c r="AB50" s="5">
        <v>23</v>
      </c>
      <c r="AC50" s="5">
        <v>20</v>
      </c>
      <c r="AD50" s="5">
        <v>4</v>
      </c>
      <c r="AE50" s="5">
        <v>0</v>
      </c>
    </row>
    <row r="51" spans="1:31">
      <c r="A51" s="5" t="s">
        <v>95</v>
      </c>
      <c r="B51" s="5">
        <v>2143012984</v>
      </c>
      <c r="C51" s="5" t="s">
        <v>99</v>
      </c>
      <c r="D51" s="5" t="s">
        <v>97</v>
      </c>
      <c r="E51" s="5">
        <v>237</v>
      </c>
      <c r="F51" s="5">
        <v>0</v>
      </c>
      <c r="G51" s="5">
        <v>237</v>
      </c>
      <c r="H51" s="5">
        <v>6</v>
      </c>
      <c r="I51" s="5">
        <v>0</v>
      </c>
      <c r="L51" s="5">
        <v>15</v>
      </c>
      <c r="M51" s="5">
        <v>15</v>
      </c>
      <c r="N51" s="5">
        <v>0</v>
      </c>
      <c r="O51" s="5">
        <v>2</v>
      </c>
      <c r="P51" s="5">
        <v>0</v>
      </c>
      <c r="Q51" s="5">
        <v>243</v>
      </c>
      <c r="R51" s="23">
        <v>7</v>
      </c>
      <c r="S51" s="23">
        <f t="shared" si="0"/>
        <v>17</v>
      </c>
      <c r="T51" s="23">
        <f t="shared" si="1"/>
        <v>24</v>
      </c>
      <c r="V51" s="23">
        <f t="shared" si="2"/>
        <v>39600</v>
      </c>
      <c r="W51" s="5">
        <v>243</v>
      </c>
      <c r="X51" s="5">
        <v>7</v>
      </c>
      <c r="Y51" s="5">
        <v>0</v>
      </c>
      <c r="Z51" s="5">
        <v>0</v>
      </c>
      <c r="AA51" s="5">
        <v>0</v>
      </c>
      <c r="AB51" s="5">
        <v>15</v>
      </c>
      <c r="AC51" s="5">
        <v>16</v>
      </c>
      <c r="AD51" s="5">
        <v>1</v>
      </c>
      <c r="AE51" s="5">
        <v>0</v>
      </c>
    </row>
    <row r="52" spans="1:30">
      <c r="A52" s="5" t="s">
        <v>95</v>
      </c>
      <c r="B52" s="5">
        <v>2143012985</v>
      </c>
      <c r="C52" s="5" t="s">
        <v>100</v>
      </c>
      <c r="D52" s="5" t="s">
        <v>97</v>
      </c>
      <c r="E52" s="5">
        <v>6</v>
      </c>
      <c r="F52" s="5">
        <v>0</v>
      </c>
      <c r="G52" s="5">
        <v>6</v>
      </c>
      <c r="H52" s="5">
        <v>0</v>
      </c>
      <c r="I52" s="5">
        <v>0</v>
      </c>
      <c r="J52" s="5">
        <v>35000</v>
      </c>
      <c r="L52" s="5">
        <v>2</v>
      </c>
      <c r="M52" s="5">
        <v>2</v>
      </c>
      <c r="N52" s="5">
        <v>0</v>
      </c>
      <c r="O52" s="5">
        <v>0</v>
      </c>
      <c r="P52" s="5">
        <v>0</v>
      </c>
      <c r="Q52" s="5">
        <v>6</v>
      </c>
      <c r="R52" s="23">
        <v>1</v>
      </c>
      <c r="S52" s="23">
        <f t="shared" si="0"/>
        <v>2</v>
      </c>
      <c r="T52" s="23">
        <f t="shared" si="1"/>
        <v>3</v>
      </c>
      <c r="V52" s="23">
        <f t="shared" si="2"/>
        <v>4950</v>
      </c>
      <c r="W52" s="5">
        <v>6</v>
      </c>
      <c r="X52" s="5">
        <v>1</v>
      </c>
      <c r="AB52" s="5">
        <v>2</v>
      </c>
      <c r="AC52" s="5">
        <v>2</v>
      </c>
      <c r="AD52" s="5">
        <v>0</v>
      </c>
    </row>
    <row r="53" spans="1:31">
      <c r="A53" s="5" t="s">
        <v>95</v>
      </c>
      <c r="B53" s="5">
        <v>2143012987</v>
      </c>
      <c r="C53" s="5" t="s">
        <v>101</v>
      </c>
      <c r="D53" s="5" t="s">
        <v>97</v>
      </c>
      <c r="E53" s="5">
        <v>48</v>
      </c>
      <c r="F53" s="5">
        <v>0</v>
      </c>
      <c r="G53" s="5">
        <v>48</v>
      </c>
      <c r="H53" s="5">
        <v>-12</v>
      </c>
      <c r="I53" s="5">
        <v>0</v>
      </c>
      <c r="L53" s="5">
        <v>9</v>
      </c>
      <c r="M53" s="5">
        <v>7</v>
      </c>
      <c r="N53" s="5">
        <v>2</v>
      </c>
      <c r="O53" s="5">
        <v>3</v>
      </c>
      <c r="P53" s="5">
        <v>0</v>
      </c>
      <c r="Q53" s="5">
        <v>36</v>
      </c>
      <c r="R53" s="23">
        <v>7</v>
      </c>
      <c r="S53" s="23">
        <f t="shared" si="0"/>
        <v>10</v>
      </c>
      <c r="T53" s="23">
        <f t="shared" si="1"/>
        <v>17</v>
      </c>
      <c r="V53" s="23">
        <f t="shared" si="2"/>
        <v>28050</v>
      </c>
      <c r="W53" s="5">
        <v>36</v>
      </c>
      <c r="X53" s="5">
        <v>7</v>
      </c>
      <c r="Y53" s="5">
        <v>0</v>
      </c>
      <c r="Z53" s="5">
        <v>0</v>
      </c>
      <c r="AA53" s="5">
        <v>0</v>
      </c>
      <c r="AB53" s="5">
        <v>9</v>
      </c>
      <c r="AC53" s="5">
        <v>7</v>
      </c>
      <c r="AD53" s="5">
        <v>3</v>
      </c>
      <c r="AE53" s="5">
        <v>0</v>
      </c>
    </row>
    <row r="54" spans="1:31">
      <c r="A54" s="5" t="s">
        <v>95</v>
      </c>
      <c r="B54" s="5">
        <v>2143012992</v>
      </c>
      <c r="C54" s="5" t="s">
        <v>102</v>
      </c>
      <c r="D54" s="5" t="s">
        <v>103</v>
      </c>
      <c r="E54" s="5">
        <v>214</v>
      </c>
      <c r="F54" s="5">
        <v>0</v>
      </c>
      <c r="G54" s="5">
        <v>214</v>
      </c>
      <c r="H54" s="5">
        <v>-32</v>
      </c>
      <c r="I54" s="5">
        <v>0</v>
      </c>
      <c r="L54" s="5">
        <v>12</v>
      </c>
      <c r="M54" s="5">
        <v>8</v>
      </c>
      <c r="N54" s="5">
        <v>4</v>
      </c>
      <c r="O54" s="5">
        <v>6</v>
      </c>
      <c r="P54" s="5">
        <v>0</v>
      </c>
      <c r="Q54" s="5">
        <v>182</v>
      </c>
      <c r="R54" s="23">
        <v>6</v>
      </c>
      <c r="S54" s="23">
        <f t="shared" si="0"/>
        <v>14</v>
      </c>
      <c r="T54" s="23">
        <f t="shared" si="1"/>
        <v>20</v>
      </c>
      <c r="V54" s="23">
        <f t="shared" si="2"/>
        <v>33000</v>
      </c>
      <c r="W54" s="5">
        <v>182</v>
      </c>
      <c r="X54" s="5">
        <v>6</v>
      </c>
      <c r="Y54" s="5">
        <v>0</v>
      </c>
      <c r="Z54" s="5">
        <v>0</v>
      </c>
      <c r="AA54" s="5">
        <v>0</v>
      </c>
      <c r="AB54" s="5">
        <v>12</v>
      </c>
      <c r="AC54" s="5">
        <v>8</v>
      </c>
      <c r="AD54" s="5">
        <v>6</v>
      </c>
      <c r="AE54" s="5">
        <v>0</v>
      </c>
    </row>
    <row r="55" spans="1:30">
      <c r="A55" s="5" t="s">
        <v>95</v>
      </c>
      <c r="B55" s="5">
        <v>2143012993</v>
      </c>
      <c r="C55" s="5" t="s">
        <v>104</v>
      </c>
      <c r="D55" s="5" t="s">
        <v>103</v>
      </c>
      <c r="E55" s="5">
        <v>10</v>
      </c>
      <c r="F55" s="5">
        <v>0</v>
      </c>
      <c r="G55" s="5">
        <v>10</v>
      </c>
      <c r="H55" s="5">
        <v>-4</v>
      </c>
      <c r="I55" s="5">
        <v>0</v>
      </c>
      <c r="J55" s="5">
        <v>35000</v>
      </c>
      <c r="L55" s="5">
        <v>4</v>
      </c>
      <c r="M55" s="5">
        <v>2</v>
      </c>
      <c r="N55" s="5">
        <v>2</v>
      </c>
      <c r="O55" s="5">
        <v>1</v>
      </c>
      <c r="P55" s="5">
        <v>0</v>
      </c>
      <c r="Q55" s="5">
        <v>6</v>
      </c>
      <c r="R55" s="23">
        <v>2</v>
      </c>
      <c r="S55" s="23">
        <f t="shared" si="0"/>
        <v>3</v>
      </c>
      <c r="T55" s="23">
        <f t="shared" si="1"/>
        <v>5</v>
      </c>
      <c r="V55" s="23">
        <f t="shared" si="2"/>
        <v>8250</v>
      </c>
      <c r="W55" s="5">
        <v>6</v>
      </c>
      <c r="X55" s="5">
        <v>2</v>
      </c>
      <c r="AB55" s="5">
        <v>4</v>
      </c>
      <c r="AC55" s="5">
        <v>1</v>
      </c>
      <c r="AD55" s="5">
        <v>2</v>
      </c>
    </row>
    <row r="56" spans="1:30">
      <c r="A56" s="5" t="s">
        <v>95</v>
      </c>
      <c r="B56" s="5">
        <v>2143012994</v>
      </c>
      <c r="C56" s="5" t="s">
        <v>105</v>
      </c>
      <c r="D56" s="5" t="s">
        <v>103</v>
      </c>
      <c r="E56" s="5">
        <v>50</v>
      </c>
      <c r="F56" s="5">
        <v>0</v>
      </c>
      <c r="G56" s="5">
        <v>50</v>
      </c>
      <c r="H56" s="5">
        <v>-18</v>
      </c>
      <c r="I56" s="5">
        <v>0</v>
      </c>
      <c r="L56" s="5">
        <v>9</v>
      </c>
      <c r="M56" s="5">
        <v>7</v>
      </c>
      <c r="N56" s="5">
        <v>2</v>
      </c>
      <c r="O56" s="5">
        <v>1</v>
      </c>
      <c r="P56" s="5">
        <v>2</v>
      </c>
      <c r="Q56" s="5">
        <v>32</v>
      </c>
      <c r="R56" s="23">
        <v>6</v>
      </c>
      <c r="S56" s="23">
        <f t="shared" si="0"/>
        <v>10</v>
      </c>
      <c r="T56" s="23">
        <f t="shared" si="1"/>
        <v>16</v>
      </c>
      <c r="V56" s="23">
        <f t="shared" si="2"/>
        <v>26400</v>
      </c>
      <c r="W56" s="5">
        <v>32</v>
      </c>
      <c r="X56" s="5">
        <v>6</v>
      </c>
      <c r="AB56" s="5">
        <v>9</v>
      </c>
      <c r="AC56" s="5">
        <v>6</v>
      </c>
      <c r="AD56" s="5">
        <v>3</v>
      </c>
    </row>
    <row r="57" spans="1:30">
      <c r="A57" s="5" t="s">
        <v>95</v>
      </c>
      <c r="B57" s="5">
        <v>2143012995</v>
      </c>
      <c r="C57" s="5" t="s">
        <v>106</v>
      </c>
      <c r="D57" s="5" t="s">
        <v>103</v>
      </c>
      <c r="E57" s="5">
        <v>61</v>
      </c>
      <c r="F57" s="5">
        <v>0</v>
      </c>
      <c r="G57" s="5">
        <v>61</v>
      </c>
      <c r="H57" s="5">
        <v>-4</v>
      </c>
      <c r="I57" s="5">
        <v>0</v>
      </c>
      <c r="L57" s="5">
        <v>9</v>
      </c>
      <c r="M57" s="5">
        <v>6</v>
      </c>
      <c r="N57" s="5">
        <v>3</v>
      </c>
      <c r="O57" s="5">
        <v>4</v>
      </c>
      <c r="P57" s="5">
        <v>0</v>
      </c>
      <c r="Q57" s="5">
        <v>57</v>
      </c>
      <c r="R57" s="23">
        <v>6</v>
      </c>
      <c r="S57" s="23">
        <f t="shared" si="0"/>
        <v>10</v>
      </c>
      <c r="T57" s="23">
        <f t="shared" si="1"/>
        <v>16</v>
      </c>
      <c r="V57" s="23">
        <f t="shared" si="2"/>
        <v>26400</v>
      </c>
      <c r="W57" s="5">
        <v>57</v>
      </c>
      <c r="X57" s="5">
        <v>6</v>
      </c>
      <c r="Y57" s="5">
        <v>0</v>
      </c>
      <c r="Z57" s="5">
        <v>0</v>
      </c>
      <c r="AA57" s="5">
        <v>0</v>
      </c>
      <c r="AB57" s="5">
        <v>9</v>
      </c>
      <c r="AC57" s="5">
        <v>6</v>
      </c>
      <c r="AD57" s="5">
        <v>4</v>
      </c>
    </row>
    <row r="58" spans="1:31">
      <c r="A58" s="5" t="s">
        <v>95</v>
      </c>
      <c r="B58" s="5">
        <v>2143012997</v>
      </c>
      <c r="C58" s="5" t="s">
        <v>107</v>
      </c>
      <c r="D58" s="5" t="s">
        <v>103</v>
      </c>
      <c r="E58" s="5">
        <v>30</v>
      </c>
      <c r="F58" s="5">
        <v>0</v>
      </c>
      <c r="G58" s="5">
        <v>30</v>
      </c>
      <c r="H58" s="5">
        <v>-6</v>
      </c>
      <c r="I58" s="5">
        <v>0</v>
      </c>
      <c r="L58" s="5">
        <v>4</v>
      </c>
      <c r="M58" s="5">
        <v>4</v>
      </c>
      <c r="N58" s="5">
        <v>0</v>
      </c>
      <c r="O58" s="5">
        <v>1</v>
      </c>
      <c r="P58" s="5">
        <v>0</v>
      </c>
      <c r="Q58" s="5">
        <v>24</v>
      </c>
      <c r="R58" s="23">
        <v>3</v>
      </c>
      <c r="S58" s="23">
        <f t="shared" si="0"/>
        <v>5</v>
      </c>
      <c r="T58" s="23">
        <f t="shared" si="1"/>
        <v>8</v>
      </c>
      <c r="V58" s="23">
        <f t="shared" si="2"/>
        <v>13200</v>
      </c>
      <c r="W58" s="5">
        <v>24</v>
      </c>
      <c r="X58" s="5">
        <v>3</v>
      </c>
      <c r="Y58" s="5">
        <v>0</v>
      </c>
      <c r="Z58" s="5">
        <v>0</v>
      </c>
      <c r="AA58" s="5">
        <v>0</v>
      </c>
      <c r="AB58" s="5">
        <v>4</v>
      </c>
      <c r="AC58" s="5">
        <v>4</v>
      </c>
      <c r="AD58" s="5">
        <v>1</v>
      </c>
      <c r="AE58" s="5">
        <v>0</v>
      </c>
    </row>
    <row r="59" spans="1:29">
      <c r="A59" s="5" t="s">
        <v>95</v>
      </c>
      <c r="B59" s="5">
        <v>2143013002</v>
      </c>
      <c r="C59" s="5" t="s">
        <v>108</v>
      </c>
      <c r="D59" s="5" t="s">
        <v>103</v>
      </c>
      <c r="E59" s="5">
        <v>13</v>
      </c>
      <c r="F59" s="5">
        <v>0</v>
      </c>
      <c r="G59" s="5">
        <v>13</v>
      </c>
      <c r="H59" s="5">
        <v>-9</v>
      </c>
      <c r="I59" s="5">
        <v>0</v>
      </c>
      <c r="L59" s="5">
        <v>5</v>
      </c>
      <c r="M59" s="5">
        <v>3</v>
      </c>
      <c r="N59" s="5">
        <v>2</v>
      </c>
      <c r="O59" s="5">
        <v>0</v>
      </c>
      <c r="P59" s="5">
        <v>0</v>
      </c>
      <c r="Q59" s="5">
        <v>4</v>
      </c>
      <c r="R59" s="23">
        <v>1</v>
      </c>
      <c r="S59" s="23">
        <f t="shared" si="0"/>
        <v>3</v>
      </c>
      <c r="T59" s="23">
        <f t="shared" si="1"/>
        <v>4</v>
      </c>
      <c r="V59" s="23">
        <f t="shared" si="2"/>
        <v>6600</v>
      </c>
      <c r="W59" s="5">
        <v>4</v>
      </c>
      <c r="X59" s="5">
        <v>1</v>
      </c>
      <c r="AB59" s="5">
        <v>2</v>
      </c>
      <c r="AC59" s="5">
        <v>2</v>
      </c>
    </row>
    <row r="60" spans="1:30">
      <c r="A60" s="5" t="s">
        <v>95</v>
      </c>
      <c r="B60" s="5">
        <v>3143011146</v>
      </c>
      <c r="C60" s="5" t="s">
        <v>109</v>
      </c>
      <c r="D60" s="5" t="s">
        <v>97</v>
      </c>
      <c r="E60" s="5">
        <v>374</v>
      </c>
      <c r="F60" s="5">
        <v>1321</v>
      </c>
      <c r="G60" s="5">
        <v>1695</v>
      </c>
      <c r="H60" s="5">
        <v>-53</v>
      </c>
      <c r="I60" s="5">
        <v>0</v>
      </c>
      <c r="K60" s="5">
        <v>3</v>
      </c>
      <c r="L60" s="5">
        <v>111</v>
      </c>
      <c r="M60" s="5">
        <v>102</v>
      </c>
      <c r="N60" s="5">
        <v>9</v>
      </c>
      <c r="O60" s="5">
        <v>13</v>
      </c>
      <c r="P60" s="5">
        <v>1</v>
      </c>
      <c r="Q60" s="5">
        <v>1642</v>
      </c>
      <c r="R60" s="23">
        <v>32</v>
      </c>
      <c r="S60" s="23">
        <f t="shared" si="0"/>
        <v>116</v>
      </c>
      <c r="T60" s="23">
        <f t="shared" si="1"/>
        <v>148</v>
      </c>
      <c r="V60" s="23">
        <f t="shared" si="2"/>
        <v>244200</v>
      </c>
      <c r="W60" s="5">
        <v>350</v>
      </c>
      <c r="X60" s="5">
        <v>8</v>
      </c>
      <c r="Y60" s="5">
        <v>1292</v>
      </c>
      <c r="Z60" s="5">
        <v>24</v>
      </c>
      <c r="AA60" s="5">
        <v>1018</v>
      </c>
      <c r="AB60" s="5">
        <v>111</v>
      </c>
      <c r="AC60" s="5">
        <v>98</v>
      </c>
      <c r="AD60" s="5">
        <v>13</v>
      </c>
    </row>
    <row r="61" spans="1:30">
      <c r="A61" s="5" t="s">
        <v>95</v>
      </c>
      <c r="B61" s="5">
        <v>3143011148</v>
      </c>
      <c r="C61" s="5" t="s">
        <v>110</v>
      </c>
      <c r="D61" s="5" t="s">
        <v>103</v>
      </c>
      <c r="E61" s="5">
        <v>384</v>
      </c>
      <c r="F61" s="5">
        <v>604</v>
      </c>
      <c r="G61" s="5">
        <v>988</v>
      </c>
      <c r="H61" s="5">
        <v>-151</v>
      </c>
      <c r="I61" s="5">
        <v>0</v>
      </c>
      <c r="K61" s="5">
        <v>98</v>
      </c>
      <c r="L61" s="5">
        <v>63</v>
      </c>
      <c r="M61" s="5">
        <v>59</v>
      </c>
      <c r="N61" s="5">
        <v>4</v>
      </c>
      <c r="O61" s="5">
        <v>12</v>
      </c>
      <c r="P61" s="5">
        <v>0</v>
      </c>
      <c r="Q61" s="5">
        <v>837</v>
      </c>
      <c r="R61" s="23">
        <v>21</v>
      </c>
      <c r="S61" s="23">
        <f t="shared" si="0"/>
        <v>71</v>
      </c>
      <c r="T61" s="23">
        <f t="shared" si="1"/>
        <v>92</v>
      </c>
      <c r="V61" s="23">
        <f t="shared" si="2"/>
        <v>151800</v>
      </c>
      <c r="W61" s="5">
        <v>343</v>
      </c>
      <c r="X61" s="5">
        <v>10</v>
      </c>
      <c r="Y61" s="5">
        <v>494</v>
      </c>
      <c r="Z61" s="5">
        <v>11</v>
      </c>
      <c r="AA61" s="5">
        <v>486</v>
      </c>
      <c r="AB61" s="5">
        <v>63</v>
      </c>
      <c r="AC61" s="5">
        <v>56</v>
      </c>
      <c r="AD61" s="5">
        <v>12</v>
      </c>
    </row>
    <row r="62" spans="1:31">
      <c r="A62" s="5" t="s">
        <v>95</v>
      </c>
      <c r="B62" s="5">
        <v>3143011149</v>
      </c>
      <c r="C62" s="5" t="s">
        <v>111</v>
      </c>
      <c r="D62" s="5" t="s">
        <v>97</v>
      </c>
      <c r="E62" s="5">
        <v>236</v>
      </c>
      <c r="F62" s="5">
        <v>249</v>
      </c>
      <c r="G62" s="5">
        <v>485</v>
      </c>
      <c r="H62" s="5">
        <v>-91</v>
      </c>
      <c r="I62" s="5">
        <v>0</v>
      </c>
      <c r="K62" s="5">
        <v>22</v>
      </c>
      <c r="L62" s="5">
        <v>36</v>
      </c>
      <c r="M62" s="5">
        <v>34</v>
      </c>
      <c r="N62" s="5">
        <v>2</v>
      </c>
      <c r="O62" s="5">
        <v>6</v>
      </c>
      <c r="P62" s="5">
        <v>0</v>
      </c>
      <c r="Q62" s="5">
        <v>394</v>
      </c>
      <c r="R62" s="23">
        <v>13</v>
      </c>
      <c r="S62" s="23">
        <f t="shared" si="0"/>
        <v>40</v>
      </c>
      <c r="T62" s="23">
        <f t="shared" si="1"/>
        <v>53</v>
      </c>
      <c r="V62" s="23">
        <f t="shared" si="2"/>
        <v>87450</v>
      </c>
      <c r="W62" s="5">
        <v>181</v>
      </c>
      <c r="X62" s="5">
        <v>7</v>
      </c>
      <c r="Y62" s="5">
        <v>213</v>
      </c>
      <c r="Z62" s="5">
        <v>6</v>
      </c>
      <c r="AA62" s="5">
        <v>212</v>
      </c>
      <c r="AB62" s="5">
        <v>36</v>
      </c>
      <c r="AC62" s="5">
        <v>33</v>
      </c>
      <c r="AD62" s="5">
        <v>6</v>
      </c>
      <c r="AE62" s="5">
        <v>0</v>
      </c>
    </row>
    <row r="63" spans="1:29">
      <c r="A63" s="5" t="s">
        <v>112</v>
      </c>
      <c r="B63" s="5">
        <v>2143014237</v>
      </c>
      <c r="C63" s="5" t="s">
        <v>113</v>
      </c>
      <c r="D63" s="5" t="s">
        <v>114</v>
      </c>
      <c r="E63" s="5">
        <v>4</v>
      </c>
      <c r="F63" s="5">
        <v>0</v>
      </c>
      <c r="G63" s="5">
        <v>4</v>
      </c>
      <c r="H63" s="5">
        <v>0</v>
      </c>
      <c r="I63" s="5">
        <v>0</v>
      </c>
      <c r="J63" s="5">
        <v>35000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4</v>
      </c>
      <c r="R63" s="23">
        <v>2</v>
      </c>
      <c r="S63" s="23">
        <f t="shared" si="0"/>
        <v>0</v>
      </c>
      <c r="T63" s="23">
        <f t="shared" si="1"/>
        <v>2</v>
      </c>
      <c r="V63" s="23">
        <f t="shared" si="2"/>
        <v>3300</v>
      </c>
      <c r="W63" s="5">
        <v>4</v>
      </c>
      <c r="X63" s="5">
        <v>2</v>
      </c>
      <c r="AB63" s="5">
        <v>1</v>
      </c>
      <c r="AC63" s="5">
        <v>1</v>
      </c>
    </row>
    <row r="64" spans="1:29">
      <c r="A64" s="5" t="s">
        <v>112</v>
      </c>
      <c r="B64" s="5">
        <v>2143014240</v>
      </c>
      <c r="C64" s="5" t="s">
        <v>115</v>
      </c>
      <c r="D64" s="5" t="s">
        <v>116</v>
      </c>
      <c r="E64" s="5">
        <v>5</v>
      </c>
      <c r="F64" s="5">
        <v>0</v>
      </c>
      <c r="G64" s="5">
        <v>5</v>
      </c>
      <c r="H64" s="5">
        <v>-2</v>
      </c>
      <c r="I64" s="5">
        <v>0</v>
      </c>
      <c r="J64" s="5">
        <v>35000</v>
      </c>
      <c r="L64" s="5">
        <v>1</v>
      </c>
      <c r="M64" s="5">
        <v>1</v>
      </c>
      <c r="N64" s="5">
        <v>0</v>
      </c>
      <c r="O64" s="5">
        <v>0</v>
      </c>
      <c r="P64" s="5">
        <v>0</v>
      </c>
      <c r="Q64" s="5">
        <v>3</v>
      </c>
      <c r="R64" s="23">
        <v>1</v>
      </c>
      <c r="S64" s="23">
        <f t="shared" si="0"/>
        <v>1</v>
      </c>
      <c r="T64" s="23">
        <f t="shared" si="1"/>
        <v>2</v>
      </c>
      <c r="V64" s="23">
        <f t="shared" si="2"/>
        <v>3300</v>
      </c>
      <c r="W64" s="5">
        <v>3</v>
      </c>
      <c r="X64" s="5">
        <v>1</v>
      </c>
      <c r="AB64" s="5">
        <v>1</v>
      </c>
      <c r="AC64" s="5">
        <v>1</v>
      </c>
    </row>
    <row r="65" spans="1:29">
      <c r="A65" s="5" t="s">
        <v>112</v>
      </c>
      <c r="B65" s="5">
        <v>2143014241</v>
      </c>
      <c r="C65" s="5" t="s">
        <v>117</v>
      </c>
      <c r="D65" s="5" t="s">
        <v>114</v>
      </c>
      <c r="E65" s="5">
        <v>3</v>
      </c>
      <c r="F65" s="5">
        <v>0</v>
      </c>
      <c r="G65" s="5">
        <v>3</v>
      </c>
      <c r="H65" s="5">
        <v>-1</v>
      </c>
      <c r="I65" s="5">
        <v>0</v>
      </c>
      <c r="J65" s="5">
        <v>35000</v>
      </c>
      <c r="L65" s="5">
        <v>2</v>
      </c>
      <c r="M65" s="5">
        <v>1</v>
      </c>
      <c r="N65" s="5">
        <v>1</v>
      </c>
      <c r="O65" s="5">
        <v>0</v>
      </c>
      <c r="P65" s="5">
        <v>0</v>
      </c>
      <c r="Q65" s="5">
        <v>2</v>
      </c>
      <c r="R65" s="23">
        <v>1</v>
      </c>
      <c r="S65" s="23">
        <f t="shared" si="0"/>
        <v>1</v>
      </c>
      <c r="T65" s="23">
        <f t="shared" si="1"/>
        <v>2</v>
      </c>
      <c r="V65" s="23">
        <f t="shared" si="2"/>
        <v>3300</v>
      </c>
      <c r="W65" s="5">
        <v>2</v>
      </c>
      <c r="X65" s="5">
        <v>1</v>
      </c>
      <c r="AB65" s="5">
        <v>2</v>
      </c>
      <c r="AC65" s="5">
        <v>1</v>
      </c>
    </row>
    <row r="66" spans="1:29">
      <c r="A66" s="5" t="s">
        <v>112</v>
      </c>
      <c r="B66" s="5">
        <v>2143014243</v>
      </c>
      <c r="C66" s="5" t="s">
        <v>118</v>
      </c>
      <c r="D66" s="5" t="s">
        <v>114</v>
      </c>
      <c r="E66" s="5">
        <v>30</v>
      </c>
      <c r="F66" s="5">
        <v>0</v>
      </c>
      <c r="G66" s="5">
        <v>30</v>
      </c>
      <c r="H66" s="5">
        <v>-11</v>
      </c>
      <c r="I66" s="5">
        <v>0</v>
      </c>
      <c r="L66" s="5">
        <v>6</v>
      </c>
      <c r="M66" s="5">
        <v>5</v>
      </c>
      <c r="N66" s="5">
        <v>1</v>
      </c>
      <c r="O66" s="5">
        <v>0</v>
      </c>
      <c r="P66" s="5">
        <v>0</v>
      </c>
      <c r="Q66" s="5">
        <v>19</v>
      </c>
      <c r="R66" s="23">
        <v>3</v>
      </c>
      <c r="S66" s="23">
        <f t="shared" si="0"/>
        <v>5</v>
      </c>
      <c r="T66" s="23">
        <f t="shared" si="1"/>
        <v>8</v>
      </c>
      <c r="V66" s="23">
        <f t="shared" si="2"/>
        <v>13200</v>
      </c>
      <c r="W66" s="5">
        <v>19</v>
      </c>
      <c r="X66" s="5">
        <v>3</v>
      </c>
      <c r="AB66" s="5">
        <v>6</v>
      </c>
      <c r="AC66" s="5">
        <v>6</v>
      </c>
    </row>
    <row r="67" spans="1:29">
      <c r="A67" s="5" t="s">
        <v>112</v>
      </c>
      <c r="B67" s="5">
        <v>2143014244</v>
      </c>
      <c r="C67" s="5" t="s">
        <v>119</v>
      </c>
      <c r="D67" s="5" t="s">
        <v>114</v>
      </c>
      <c r="E67" s="5">
        <v>181</v>
      </c>
      <c r="F67" s="5">
        <v>0</v>
      </c>
      <c r="G67" s="5">
        <v>181</v>
      </c>
      <c r="H67" s="5">
        <v>-18</v>
      </c>
      <c r="I67" s="5">
        <v>0</v>
      </c>
      <c r="L67" s="5">
        <v>12</v>
      </c>
      <c r="M67" s="5">
        <v>12</v>
      </c>
      <c r="N67" s="5">
        <v>0</v>
      </c>
      <c r="O67" s="5">
        <v>0</v>
      </c>
      <c r="P67" s="5">
        <v>0</v>
      </c>
      <c r="Q67" s="5">
        <v>163</v>
      </c>
      <c r="R67" s="23">
        <v>6</v>
      </c>
      <c r="S67" s="23">
        <f t="shared" ref="S67:S130" si="3">M67+O67+P67</f>
        <v>12</v>
      </c>
      <c r="T67" s="23">
        <f t="shared" ref="T67:T130" si="4">R67+S67</f>
        <v>18</v>
      </c>
      <c r="V67" s="23">
        <f t="shared" ref="V67:V130" si="5">T67*1650</f>
        <v>29700</v>
      </c>
      <c r="W67" s="5">
        <v>163</v>
      </c>
      <c r="X67" s="5">
        <v>6</v>
      </c>
      <c r="AB67" s="5">
        <v>12</v>
      </c>
      <c r="AC67" s="5">
        <v>12</v>
      </c>
    </row>
    <row r="68" spans="1:29">
      <c r="A68" s="5" t="s">
        <v>112</v>
      </c>
      <c r="B68" s="5">
        <v>2143014245</v>
      </c>
      <c r="C68" s="5" t="s">
        <v>120</v>
      </c>
      <c r="D68" s="5" t="s">
        <v>114</v>
      </c>
      <c r="E68" s="5">
        <v>5</v>
      </c>
      <c r="F68" s="5">
        <v>0</v>
      </c>
      <c r="G68" s="5">
        <v>5</v>
      </c>
      <c r="H68" s="5">
        <v>-3</v>
      </c>
      <c r="I68" s="5">
        <v>0</v>
      </c>
      <c r="J68" s="5">
        <v>35000</v>
      </c>
      <c r="L68" s="5">
        <v>3</v>
      </c>
      <c r="M68" s="5">
        <v>1</v>
      </c>
      <c r="N68" s="5">
        <v>2</v>
      </c>
      <c r="O68" s="5">
        <v>0</v>
      </c>
      <c r="P68" s="5">
        <v>0</v>
      </c>
      <c r="Q68" s="5">
        <v>2</v>
      </c>
      <c r="R68" s="23">
        <v>1</v>
      </c>
      <c r="S68" s="23">
        <f t="shared" si="3"/>
        <v>1</v>
      </c>
      <c r="T68" s="23">
        <f t="shared" si="4"/>
        <v>2</v>
      </c>
      <c r="V68" s="23">
        <f t="shared" si="5"/>
        <v>3300</v>
      </c>
      <c r="W68" s="5">
        <v>2</v>
      </c>
      <c r="X68" s="5">
        <v>1</v>
      </c>
      <c r="AB68" s="5">
        <v>3</v>
      </c>
      <c r="AC68" s="5">
        <v>1</v>
      </c>
    </row>
    <row r="69" spans="1:30">
      <c r="A69" s="5" t="s">
        <v>112</v>
      </c>
      <c r="B69" s="5">
        <v>2143014246</v>
      </c>
      <c r="C69" s="5" t="s">
        <v>121</v>
      </c>
      <c r="D69" s="5" t="s">
        <v>114</v>
      </c>
      <c r="E69" s="5">
        <v>164</v>
      </c>
      <c r="F69" s="5">
        <v>0</v>
      </c>
      <c r="G69" s="5">
        <v>164</v>
      </c>
      <c r="H69" s="5">
        <v>-27</v>
      </c>
      <c r="I69" s="5">
        <v>0</v>
      </c>
      <c r="L69" s="5">
        <v>12</v>
      </c>
      <c r="M69" s="5">
        <v>11</v>
      </c>
      <c r="N69" s="5">
        <v>1</v>
      </c>
      <c r="O69" s="5">
        <v>1</v>
      </c>
      <c r="P69" s="5">
        <v>0</v>
      </c>
      <c r="Q69" s="5">
        <v>137</v>
      </c>
      <c r="R69" s="23">
        <v>6</v>
      </c>
      <c r="S69" s="23">
        <f t="shared" si="3"/>
        <v>12</v>
      </c>
      <c r="T69" s="23">
        <f t="shared" si="4"/>
        <v>18</v>
      </c>
      <c r="V69" s="23">
        <f t="shared" si="5"/>
        <v>29700</v>
      </c>
      <c r="W69" s="5">
        <v>137</v>
      </c>
      <c r="X69" s="5">
        <v>6</v>
      </c>
      <c r="AB69" s="5">
        <v>12</v>
      </c>
      <c r="AC69" s="5">
        <v>11</v>
      </c>
      <c r="AD69" s="5">
        <v>1</v>
      </c>
    </row>
    <row r="70" spans="1:30">
      <c r="A70" s="5" t="s">
        <v>112</v>
      </c>
      <c r="B70" s="5">
        <v>2143014252</v>
      </c>
      <c r="C70" s="5" t="s">
        <v>122</v>
      </c>
      <c r="D70" s="5" t="s">
        <v>116</v>
      </c>
      <c r="E70" s="5">
        <v>62</v>
      </c>
      <c r="F70" s="5">
        <v>0</v>
      </c>
      <c r="G70" s="5">
        <v>62</v>
      </c>
      <c r="H70" s="5">
        <v>-20</v>
      </c>
      <c r="I70" s="5">
        <v>0</v>
      </c>
      <c r="L70" s="5">
        <v>9</v>
      </c>
      <c r="M70" s="5">
        <v>8</v>
      </c>
      <c r="N70" s="5">
        <v>1</v>
      </c>
      <c r="O70" s="5">
        <v>2</v>
      </c>
      <c r="P70" s="5">
        <v>0</v>
      </c>
      <c r="Q70" s="5">
        <v>42</v>
      </c>
      <c r="R70" s="23">
        <v>5</v>
      </c>
      <c r="S70" s="23">
        <f t="shared" si="3"/>
        <v>10</v>
      </c>
      <c r="T70" s="23">
        <f t="shared" si="4"/>
        <v>15</v>
      </c>
      <c r="V70" s="23">
        <f t="shared" si="5"/>
        <v>24750</v>
      </c>
      <c r="W70" s="5">
        <v>42</v>
      </c>
      <c r="X70" s="5">
        <v>5</v>
      </c>
      <c r="AB70" s="5">
        <v>9</v>
      </c>
      <c r="AC70" s="5">
        <v>7</v>
      </c>
      <c r="AD70" s="5">
        <v>2</v>
      </c>
    </row>
    <row r="71" spans="1:30">
      <c r="A71" s="5" t="s">
        <v>112</v>
      </c>
      <c r="B71" s="5">
        <v>2143014254</v>
      </c>
      <c r="C71" s="5" t="s">
        <v>123</v>
      </c>
      <c r="D71" s="5" t="s">
        <v>116</v>
      </c>
      <c r="E71" s="5">
        <v>401</v>
      </c>
      <c r="F71" s="5">
        <v>0</v>
      </c>
      <c r="G71" s="5">
        <v>401</v>
      </c>
      <c r="H71" s="5">
        <v>-44</v>
      </c>
      <c r="I71" s="5">
        <v>0</v>
      </c>
      <c r="L71" s="5">
        <v>23</v>
      </c>
      <c r="M71" s="5">
        <v>25</v>
      </c>
      <c r="N71" s="5">
        <v>-2</v>
      </c>
      <c r="O71" s="5">
        <v>1</v>
      </c>
      <c r="P71" s="5">
        <v>0</v>
      </c>
      <c r="Q71" s="5">
        <v>357</v>
      </c>
      <c r="R71" s="23">
        <v>11</v>
      </c>
      <c r="S71" s="23">
        <f t="shared" si="3"/>
        <v>26</v>
      </c>
      <c r="T71" s="23">
        <f t="shared" si="4"/>
        <v>37</v>
      </c>
      <c r="V71" s="23">
        <f t="shared" si="5"/>
        <v>61050</v>
      </c>
      <c r="W71" s="5">
        <v>357</v>
      </c>
      <c r="X71" s="5">
        <v>11</v>
      </c>
      <c r="AB71" s="5">
        <v>23</v>
      </c>
      <c r="AC71" s="5">
        <v>22</v>
      </c>
      <c r="AD71" s="5">
        <v>1</v>
      </c>
    </row>
    <row r="72" spans="1:29">
      <c r="A72" s="5" t="s">
        <v>112</v>
      </c>
      <c r="B72" s="5">
        <v>2143014257</v>
      </c>
      <c r="C72" s="5" t="s">
        <v>124</v>
      </c>
      <c r="D72" s="5" t="s">
        <v>114</v>
      </c>
      <c r="E72" s="5">
        <v>18</v>
      </c>
      <c r="F72" s="5">
        <v>0</v>
      </c>
      <c r="G72" s="5">
        <v>18</v>
      </c>
      <c r="H72" s="5">
        <v>-2</v>
      </c>
      <c r="I72" s="5">
        <v>0</v>
      </c>
      <c r="L72" s="5">
        <v>5</v>
      </c>
      <c r="M72" s="5">
        <v>5</v>
      </c>
      <c r="N72" s="5">
        <v>0</v>
      </c>
      <c r="O72" s="5">
        <v>0</v>
      </c>
      <c r="P72" s="5">
        <v>0</v>
      </c>
      <c r="Q72" s="5">
        <v>16</v>
      </c>
      <c r="R72" s="23">
        <v>3</v>
      </c>
      <c r="S72" s="23">
        <f t="shared" si="3"/>
        <v>5</v>
      </c>
      <c r="T72" s="23">
        <f t="shared" si="4"/>
        <v>8</v>
      </c>
      <c r="V72" s="23">
        <f t="shared" si="5"/>
        <v>13200</v>
      </c>
      <c r="W72" s="5">
        <v>16</v>
      </c>
      <c r="X72" s="5">
        <v>3</v>
      </c>
      <c r="AB72" s="5">
        <v>4</v>
      </c>
      <c r="AC72" s="5">
        <v>4</v>
      </c>
    </row>
    <row r="73" spans="1:30">
      <c r="A73" s="5" t="s">
        <v>112</v>
      </c>
      <c r="B73" s="5">
        <v>2143014460</v>
      </c>
      <c r="C73" s="5" t="s">
        <v>125</v>
      </c>
      <c r="D73" s="5" t="s">
        <v>116</v>
      </c>
      <c r="E73" s="5">
        <v>88</v>
      </c>
      <c r="F73" s="5">
        <v>0</v>
      </c>
      <c r="G73" s="5">
        <v>88</v>
      </c>
      <c r="H73" s="5">
        <v>-14</v>
      </c>
      <c r="I73" s="5">
        <v>0</v>
      </c>
      <c r="L73" s="5">
        <v>10</v>
      </c>
      <c r="M73" s="5">
        <v>9</v>
      </c>
      <c r="N73" s="5">
        <v>1</v>
      </c>
      <c r="O73" s="5">
        <v>2</v>
      </c>
      <c r="P73" s="5">
        <v>0</v>
      </c>
      <c r="Q73" s="5">
        <v>74</v>
      </c>
      <c r="R73" s="23">
        <v>6</v>
      </c>
      <c r="S73" s="23">
        <f t="shared" si="3"/>
        <v>11</v>
      </c>
      <c r="T73" s="23">
        <f t="shared" si="4"/>
        <v>17</v>
      </c>
      <c r="V73" s="23">
        <f t="shared" si="5"/>
        <v>28050</v>
      </c>
      <c r="W73" s="5">
        <v>74</v>
      </c>
      <c r="X73" s="5">
        <v>6</v>
      </c>
      <c r="AB73" s="5">
        <v>10</v>
      </c>
      <c r="AC73" s="5">
        <v>8</v>
      </c>
      <c r="AD73" s="5">
        <v>2</v>
      </c>
    </row>
    <row r="74" spans="1:31">
      <c r="A74" s="5" t="s">
        <v>112</v>
      </c>
      <c r="B74" s="5">
        <v>3143014047</v>
      </c>
      <c r="C74" s="5" t="s">
        <v>126</v>
      </c>
      <c r="D74" s="5" t="s">
        <v>127</v>
      </c>
      <c r="E74" s="5">
        <v>0</v>
      </c>
      <c r="F74" s="5">
        <v>514</v>
      </c>
      <c r="G74" s="5">
        <v>514</v>
      </c>
      <c r="H74" s="5">
        <v>-45</v>
      </c>
      <c r="I74" s="5">
        <v>0</v>
      </c>
      <c r="K74" s="5">
        <v>227</v>
      </c>
      <c r="L74" s="5">
        <v>38</v>
      </c>
      <c r="M74" s="5">
        <v>29</v>
      </c>
      <c r="N74" s="5">
        <v>9</v>
      </c>
      <c r="O74" s="5">
        <v>7</v>
      </c>
      <c r="P74" s="5">
        <v>0</v>
      </c>
      <c r="Q74" s="5">
        <v>469</v>
      </c>
      <c r="R74" s="23">
        <v>10</v>
      </c>
      <c r="S74" s="23">
        <f t="shared" si="3"/>
        <v>36</v>
      </c>
      <c r="T74" s="23">
        <f t="shared" si="4"/>
        <v>46</v>
      </c>
      <c r="V74" s="23">
        <f t="shared" si="5"/>
        <v>75900</v>
      </c>
      <c r="Y74" s="5">
        <v>469</v>
      </c>
      <c r="Z74" s="5">
        <v>10</v>
      </c>
      <c r="AA74" s="5">
        <v>365</v>
      </c>
      <c r="AB74" s="5">
        <v>38</v>
      </c>
      <c r="AC74" s="5">
        <v>29</v>
      </c>
      <c r="AD74" s="5">
        <v>7</v>
      </c>
      <c r="AE74" s="5">
        <v>2</v>
      </c>
    </row>
    <row r="75" spans="1:30">
      <c r="A75" s="5" t="s">
        <v>112</v>
      </c>
      <c r="B75" s="5">
        <v>3143014049</v>
      </c>
      <c r="C75" s="5" t="s">
        <v>128</v>
      </c>
      <c r="D75" s="5" t="s">
        <v>127</v>
      </c>
      <c r="E75" s="5">
        <v>0</v>
      </c>
      <c r="F75" s="5">
        <v>182</v>
      </c>
      <c r="G75" s="5">
        <v>182</v>
      </c>
      <c r="H75" s="5">
        <v>-50</v>
      </c>
      <c r="I75" s="5">
        <v>0</v>
      </c>
      <c r="K75" s="5">
        <v>42</v>
      </c>
      <c r="L75" s="5">
        <v>18</v>
      </c>
      <c r="M75" s="5">
        <v>15</v>
      </c>
      <c r="N75" s="5">
        <v>3</v>
      </c>
      <c r="O75" s="5">
        <v>2</v>
      </c>
      <c r="P75" s="5">
        <v>0</v>
      </c>
      <c r="Q75" s="5">
        <v>132</v>
      </c>
      <c r="R75" s="23">
        <v>4</v>
      </c>
      <c r="S75" s="23">
        <f t="shared" si="3"/>
        <v>17</v>
      </c>
      <c r="T75" s="23">
        <f t="shared" si="4"/>
        <v>21</v>
      </c>
      <c r="V75" s="23">
        <f t="shared" si="5"/>
        <v>34650</v>
      </c>
      <c r="Y75" s="5">
        <v>132</v>
      </c>
      <c r="Z75" s="5">
        <v>4</v>
      </c>
      <c r="AA75" s="5">
        <v>63</v>
      </c>
      <c r="AB75" s="5">
        <v>18</v>
      </c>
      <c r="AC75" s="5">
        <v>16</v>
      </c>
      <c r="AD75" s="5">
        <v>2</v>
      </c>
    </row>
    <row r="76" spans="1:30">
      <c r="A76" s="5" t="s">
        <v>129</v>
      </c>
      <c r="B76" s="5">
        <v>2143012856</v>
      </c>
      <c r="C76" s="5" t="s">
        <v>130</v>
      </c>
      <c r="D76" s="5" t="s">
        <v>131</v>
      </c>
      <c r="E76" s="5">
        <v>83</v>
      </c>
      <c r="F76" s="5">
        <v>0</v>
      </c>
      <c r="G76" s="5">
        <v>83</v>
      </c>
      <c r="H76" s="5">
        <v>-15</v>
      </c>
      <c r="I76" s="5">
        <v>0</v>
      </c>
      <c r="L76" s="5">
        <v>9</v>
      </c>
      <c r="M76" s="5">
        <v>6</v>
      </c>
      <c r="N76" s="5">
        <v>3</v>
      </c>
      <c r="O76" s="5">
        <v>4</v>
      </c>
      <c r="P76" s="5">
        <v>0</v>
      </c>
      <c r="Q76" s="5">
        <v>68</v>
      </c>
      <c r="R76" s="23">
        <v>6</v>
      </c>
      <c r="S76" s="23">
        <f t="shared" si="3"/>
        <v>10</v>
      </c>
      <c r="T76" s="23">
        <f t="shared" si="4"/>
        <v>16</v>
      </c>
      <c r="V76" s="23">
        <f t="shared" si="5"/>
        <v>26400</v>
      </c>
      <c r="W76" s="5">
        <v>68</v>
      </c>
      <c r="X76" s="5">
        <v>6</v>
      </c>
      <c r="AB76" s="5">
        <v>9</v>
      </c>
      <c r="AC76" s="5">
        <v>6</v>
      </c>
      <c r="AD76" s="5">
        <v>4</v>
      </c>
    </row>
    <row r="77" spans="1:30">
      <c r="A77" s="5" t="s">
        <v>129</v>
      </c>
      <c r="B77" s="5">
        <v>2143012864</v>
      </c>
      <c r="C77" s="5" t="s">
        <v>132</v>
      </c>
      <c r="D77" s="5" t="s">
        <v>131</v>
      </c>
      <c r="E77" s="5">
        <v>45</v>
      </c>
      <c r="F77" s="5">
        <v>0</v>
      </c>
      <c r="G77" s="5">
        <v>45</v>
      </c>
      <c r="H77" s="5">
        <v>-2</v>
      </c>
      <c r="I77" s="5">
        <v>0</v>
      </c>
      <c r="L77" s="5">
        <v>8</v>
      </c>
      <c r="M77" s="5">
        <v>6</v>
      </c>
      <c r="N77" s="5">
        <v>2</v>
      </c>
      <c r="O77" s="5">
        <v>2</v>
      </c>
      <c r="P77" s="5">
        <v>0</v>
      </c>
      <c r="Q77" s="5">
        <v>43</v>
      </c>
      <c r="R77" s="23">
        <v>6</v>
      </c>
      <c r="S77" s="23">
        <f t="shared" si="3"/>
        <v>8</v>
      </c>
      <c r="T77" s="23">
        <f t="shared" si="4"/>
        <v>14</v>
      </c>
      <c r="V77" s="23">
        <f t="shared" si="5"/>
        <v>23100</v>
      </c>
      <c r="W77" s="5">
        <v>43</v>
      </c>
      <c r="X77" s="5">
        <v>6</v>
      </c>
      <c r="AB77" s="5">
        <v>8</v>
      </c>
      <c r="AC77" s="5">
        <v>6</v>
      </c>
      <c r="AD77" s="5">
        <v>2</v>
      </c>
    </row>
    <row r="78" spans="1:30">
      <c r="A78" s="5" t="s">
        <v>129</v>
      </c>
      <c r="B78" s="5">
        <v>2143012867</v>
      </c>
      <c r="C78" s="5" t="s">
        <v>133</v>
      </c>
      <c r="D78" s="5" t="s">
        <v>131</v>
      </c>
      <c r="E78" s="5">
        <v>161</v>
      </c>
      <c r="F78" s="5">
        <v>0</v>
      </c>
      <c r="G78" s="5">
        <v>161</v>
      </c>
      <c r="H78" s="5">
        <v>-35</v>
      </c>
      <c r="I78" s="5">
        <v>0</v>
      </c>
      <c r="L78" s="5">
        <v>11</v>
      </c>
      <c r="M78" s="5">
        <v>8</v>
      </c>
      <c r="N78" s="5">
        <v>3</v>
      </c>
      <c r="O78" s="5">
        <v>4</v>
      </c>
      <c r="P78" s="5">
        <v>0</v>
      </c>
      <c r="Q78" s="5">
        <v>126</v>
      </c>
      <c r="R78" s="23">
        <v>6</v>
      </c>
      <c r="S78" s="23">
        <f t="shared" si="3"/>
        <v>12</v>
      </c>
      <c r="T78" s="23">
        <f t="shared" si="4"/>
        <v>18</v>
      </c>
      <c r="V78" s="23">
        <f t="shared" si="5"/>
        <v>29700</v>
      </c>
      <c r="W78" s="5">
        <v>126</v>
      </c>
      <c r="X78" s="5">
        <v>6</v>
      </c>
      <c r="AB78" s="5">
        <v>11</v>
      </c>
      <c r="AC78" s="5">
        <v>8</v>
      </c>
      <c r="AD78" s="5">
        <v>4</v>
      </c>
    </row>
    <row r="79" spans="1:30">
      <c r="A79" s="5" t="s">
        <v>129</v>
      </c>
      <c r="B79" s="5">
        <v>2143012869</v>
      </c>
      <c r="C79" s="5" t="s">
        <v>134</v>
      </c>
      <c r="D79" s="5" t="s">
        <v>131</v>
      </c>
      <c r="E79" s="5">
        <v>127</v>
      </c>
      <c r="F79" s="5">
        <v>0</v>
      </c>
      <c r="G79" s="5">
        <v>127</v>
      </c>
      <c r="H79" s="5">
        <v>-19</v>
      </c>
      <c r="I79" s="5">
        <v>0</v>
      </c>
      <c r="L79" s="5">
        <v>7</v>
      </c>
      <c r="M79" s="5">
        <v>6</v>
      </c>
      <c r="N79" s="5">
        <v>1</v>
      </c>
      <c r="O79" s="5">
        <v>3</v>
      </c>
      <c r="P79" s="5">
        <v>0</v>
      </c>
      <c r="Q79" s="5">
        <v>108</v>
      </c>
      <c r="R79" s="23">
        <v>6</v>
      </c>
      <c r="S79" s="23">
        <f t="shared" si="3"/>
        <v>9</v>
      </c>
      <c r="T79" s="23">
        <f t="shared" si="4"/>
        <v>15</v>
      </c>
      <c r="V79" s="23">
        <f t="shared" si="5"/>
        <v>24750</v>
      </c>
      <c r="W79" s="5">
        <v>108</v>
      </c>
      <c r="X79" s="5">
        <v>6</v>
      </c>
      <c r="AB79" s="5">
        <v>7</v>
      </c>
      <c r="AC79" s="5">
        <v>8</v>
      </c>
      <c r="AD79" s="5">
        <v>3</v>
      </c>
    </row>
    <row r="80" spans="1:30">
      <c r="A80" s="5" t="s">
        <v>129</v>
      </c>
      <c r="B80" s="5">
        <v>2143012871</v>
      </c>
      <c r="C80" s="5" t="s">
        <v>135</v>
      </c>
      <c r="D80" s="5" t="s">
        <v>131</v>
      </c>
      <c r="E80" s="5">
        <v>61</v>
      </c>
      <c r="F80" s="5">
        <v>0</v>
      </c>
      <c r="G80" s="5">
        <v>61</v>
      </c>
      <c r="H80" s="5">
        <v>-12</v>
      </c>
      <c r="I80" s="5">
        <v>0</v>
      </c>
      <c r="L80" s="5">
        <v>9</v>
      </c>
      <c r="M80" s="5">
        <v>7</v>
      </c>
      <c r="N80" s="5">
        <v>2</v>
      </c>
      <c r="O80" s="5">
        <v>3</v>
      </c>
      <c r="P80" s="5">
        <v>0</v>
      </c>
      <c r="Q80" s="5">
        <v>49</v>
      </c>
      <c r="R80" s="23">
        <v>6</v>
      </c>
      <c r="S80" s="23">
        <f t="shared" si="3"/>
        <v>10</v>
      </c>
      <c r="T80" s="23">
        <f t="shared" si="4"/>
        <v>16</v>
      </c>
      <c r="V80" s="23">
        <f t="shared" si="5"/>
        <v>26400</v>
      </c>
      <c r="W80" s="5">
        <v>49</v>
      </c>
      <c r="X80" s="5">
        <v>6</v>
      </c>
      <c r="AB80" s="5">
        <v>9</v>
      </c>
      <c r="AC80" s="5">
        <v>7</v>
      </c>
      <c r="AD80" s="5">
        <v>3</v>
      </c>
    </row>
    <row r="81" spans="1:30">
      <c r="A81" s="5" t="s">
        <v>129</v>
      </c>
      <c r="B81" s="5">
        <v>2143012875</v>
      </c>
      <c r="C81" s="5" t="s">
        <v>136</v>
      </c>
      <c r="D81" s="5" t="s">
        <v>131</v>
      </c>
      <c r="E81" s="5">
        <v>219</v>
      </c>
      <c r="F81" s="5">
        <v>0</v>
      </c>
      <c r="G81" s="5">
        <v>219</v>
      </c>
      <c r="H81" s="5">
        <v>-34</v>
      </c>
      <c r="I81" s="5">
        <v>0</v>
      </c>
      <c r="L81" s="5">
        <v>16</v>
      </c>
      <c r="M81" s="5">
        <v>14</v>
      </c>
      <c r="N81" s="5">
        <v>2</v>
      </c>
      <c r="O81" s="5">
        <v>1</v>
      </c>
      <c r="P81" s="5">
        <v>0</v>
      </c>
      <c r="Q81" s="5">
        <v>185</v>
      </c>
      <c r="R81" s="23">
        <v>6</v>
      </c>
      <c r="S81" s="23">
        <f t="shared" si="3"/>
        <v>15</v>
      </c>
      <c r="T81" s="23">
        <f t="shared" si="4"/>
        <v>21</v>
      </c>
      <c r="V81" s="23">
        <f t="shared" si="5"/>
        <v>34650</v>
      </c>
      <c r="W81" s="5">
        <v>185</v>
      </c>
      <c r="X81" s="5">
        <v>6</v>
      </c>
      <c r="AB81" s="5">
        <v>16</v>
      </c>
      <c r="AC81" s="5">
        <v>15</v>
      </c>
      <c r="AD81" s="5">
        <v>3</v>
      </c>
    </row>
    <row r="82" spans="1:30">
      <c r="A82" s="5" t="s">
        <v>129</v>
      </c>
      <c r="B82" s="5">
        <v>2143012878</v>
      </c>
      <c r="C82" s="5" t="s">
        <v>137</v>
      </c>
      <c r="D82" s="5" t="s">
        <v>131</v>
      </c>
      <c r="E82" s="5">
        <v>63</v>
      </c>
      <c r="F82" s="5">
        <v>0</v>
      </c>
      <c r="G82" s="5">
        <v>63</v>
      </c>
      <c r="H82" s="5">
        <v>-8</v>
      </c>
      <c r="I82" s="5">
        <v>0</v>
      </c>
      <c r="L82" s="5">
        <v>9</v>
      </c>
      <c r="M82" s="5">
        <v>7</v>
      </c>
      <c r="N82" s="5">
        <v>2</v>
      </c>
      <c r="O82" s="5">
        <v>5</v>
      </c>
      <c r="P82" s="5">
        <v>0</v>
      </c>
      <c r="Q82" s="5">
        <v>55</v>
      </c>
      <c r="R82" s="23">
        <v>6</v>
      </c>
      <c r="S82" s="23">
        <f t="shared" si="3"/>
        <v>12</v>
      </c>
      <c r="T82" s="23">
        <f t="shared" si="4"/>
        <v>18</v>
      </c>
      <c r="V82" s="23">
        <f t="shared" si="5"/>
        <v>29700</v>
      </c>
      <c r="W82" s="5">
        <v>55</v>
      </c>
      <c r="X82" s="5">
        <v>6</v>
      </c>
      <c r="AB82" s="5">
        <v>9</v>
      </c>
      <c r="AC82" s="5">
        <v>6</v>
      </c>
      <c r="AD82" s="5">
        <v>5</v>
      </c>
    </row>
    <row r="83" spans="1:30">
      <c r="A83" s="5" t="s">
        <v>129</v>
      </c>
      <c r="B83" s="5">
        <v>2143013333</v>
      </c>
      <c r="C83" s="5" t="s">
        <v>138</v>
      </c>
      <c r="D83" s="5" t="s">
        <v>131</v>
      </c>
      <c r="E83" s="5">
        <v>158</v>
      </c>
      <c r="F83" s="5">
        <v>0</v>
      </c>
      <c r="G83" s="5">
        <v>158</v>
      </c>
      <c r="H83" s="5">
        <v>-22</v>
      </c>
      <c r="I83" s="5">
        <v>0</v>
      </c>
      <c r="L83" s="5">
        <v>11</v>
      </c>
      <c r="M83" s="5">
        <v>10</v>
      </c>
      <c r="N83" s="5">
        <v>1</v>
      </c>
      <c r="O83" s="5">
        <v>4</v>
      </c>
      <c r="P83" s="5">
        <v>0</v>
      </c>
      <c r="Q83" s="5">
        <v>136</v>
      </c>
      <c r="R83" s="23">
        <v>6</v>
      </c>
      <c r="S83" s="23">
        <f t="shared" si="3"/>
        <v>14</v>
      </c>
      <c r="T83" s="23">
        <f t="shared" si="4"/>
        <v>20</v>
      </c>
      <c r="V83" s="23">
        <f t="shared" si="5"/>
        <v>33000</v>
      </c>
      <c r="W83" s="5">
        <v>136</v>
      </c>
      <c r="X83" s="5">
        <v>6</v>
      </c>
      <c r="AB83" s="5">
        <v>11</v>
      </c>
      <c r="AC83" s="5">
        <v>11</v>
      </c>
      <c r="AD83" s="5">
        <v>4</v>
      </c>
    </row>
    <row r="84" spans="1:30">
      <c r="A84" s="5" t="s">
        <v>129</v>
      </c>
      <c r="B84" s="5">
        <v>3143011129</v>
      </c>
      <c r="C84" s="5" t="s">
        <v>139</v>
      </c>
      <c r="D84" s="5" t="s">
        <v>131</v>
      </c>
      <c r="E84" s="5">
        <v>0</v>
      </c>
      <c r="F84" s="5">
        <v>621</v>
      </c>
      <c r="G84" s="5">
        <v>621</v>
      </c>
      <c r="H84" s="5">
        <v>-131</v>
      </c>
      <c r="I84" s="5">
        <v>0</v>
      </c>
      <c r="K84" s="5">
        <v>227</v>
      </c>
      <c r="L84" s="5">
        <v>46</v>
      </c>
      <c r="M84" s="5">
        <v>41</v>
      </c>
      <c r="N84" s="5">
        <v>5</v>
      </c>
      <c r="O84" s="5">
        <v>1</v>
      </c>
      <c r="P84" s="5">
        <v>0</v>
      </c>
      <c r="Q84" s="5">
        <v>490</v>
      </c>
      <c r="R84" s="23">
        <v>11</v>
      </c>
      <c r="S84" s="23">
        <f t="shared" si="3"/>
        <v>42</v>
      </c>
      <c r="T84" s="23">
        <f t="shared" si="4"/>
        <v>53</v>
      </c>
      <c r="V84" s="23">
        <f t="shared" si="5"/>
        <v>87450</v>
      </c>
      <c r="Y84" s="5">
        <v>490</v>
      </c>
      <c r="Z84" s="5">
        <v>11</v>
      </c>
      <c r="AA84" s="5">
        <v>205</v>
      </c>
      <c r="AB84" s="5">
        <v>46</v>
      </c>
      <c r="AC84" s="5">
        <v>44</v>
      </c>
      <c r="AD84" s="5">
        <v>1</v>
      </c>
    </row>
    <row r="85" spans="1:30">
      <c r="A85" s="5" t="s">
        <v>140</v>
      </c>
      <c r="B85" s="5">
        <v>2143014393</v>
      </c>
      <c r="C85" s="5" t="s">
        <v>141</v>
      </c>
      <c r="D85" s="5" t="s">
        <v>142</v>
      </c>
      <c r="E85" s="5">
        <v>91</v>
      </c>
      <c r="F85" s="5">
        <v>0</v>
      </c>
      <c r="G85" s="5">
        <v>91</v>
      </c>
      <c r="H85" s="5">
        <v>-24</v>
      </c>
      <c r="I85" s="5">
        <v>0</v>
      </c>
      <c r="L85" s="5">
        <v>10</v>
      </c>
      <c r="M85" s="5">
        <v>7</v>
      </c>
      <c r="N85" s="5">
        <v>3</v>
      </c>
      <c r="O85" s="5">
        <v>3</v>
      </c>
      <c r="P85" s="5">
        <v>0</v>
      </c>
      <c r="Q85" s="5">
        <v>67</v>
      </c>
      <c r="R85" s="23">
        <v>6</v>
      </c>
      <c r="S85" s="23">
        <f t="shared" si="3"/>
        <v>10</v>
      </c>
      <c r="T85" s="23">
        <f t="shared" si="4"/>
        <v>16</v>
      </c>
      <c r="V85" s="23">
        <f t="shared" si="5"/>
        <v>26400</v>
      </c>
      <c r="W85" s="5">
        <v>67</v>
      </c>
      <c r="X85" s="5">
        <v>6</v>
      </c>
      <c r="AB85" s="5">
        <v>10</v>
      </c>
      <c r="AC85" s="5">
        <v>6</v>
      </c>
      <c r="AD85" s="5">
        <v>4</v>
      </c>
    </row>
    <row r="86" spans="1:32">
      <c r="A86" s="5" t="s">
        <v>140</v>
      </c>
      <c r="B86" s="5">
        <v>2143014407</v>
      </c>
      <c r="C86" s="5" t="s">
        <v>143</v>
      </c>
      <c r="D86" s="5" t="s">
        <v>142</v>
      </c>
      <c r="E86" s="5">
        <v>48</v>
      </c>
      <c r="F86" s="5">
        <v>0</v>
      </c>
      <c r="G86" s="5">
        <v>48</v>
      </c>
      <c r="H86" s="5">
        <v>6</v>
      </c>
      <c r="I86" s="5">
        <v>0</v>
      </c>
      <c r="L86" s="5">
        <v>5</v>
      </c>
      <c r="M86" s="5">
        <v>4</v>
      </c>
      <c r="N86" s="5">
        <v>1</v>
      </c>
      <c r="O86" s="5">
        <v>3</v>
      </c>
      <c r="P86" s="5">
        <v>0</v>
      </c>
      <c r="Q86" s="5">
        <v>54</v>
      </c>
      <c r="R86" s="23">
        <v>4</v>
      </c>
      <c r="S86" s="23">
        <f t="shared" si="3"/>
        <v>7</v>
      </c>
      <c r="T86" s="23">
        <f t="shared" si="4"/>
        <v>11</v>
      </c>
      <c r="V86" s="23">
        <f t="shared" si="5"/>
        <v>18150</v>
      </c>
      <c r="W86" s="5">
        <v>54</v>
      </c>
      <c r="X86" s="5">
        <v>4</v>
      </c>
      <c r="AB86" s="5">
        <v>5</v>
      </c>
      <c r="AC86" s="5">
        <v>4</v>
      </c>
      <c r="AD86" s="5">
        <v>2</v>
      </c>
      <c r="AE86" s="5">
        <v>1</v>
      </c>
      <c r="AF86" s="5" t="s">
        <v>144</v>
      </c>
    </row>
    <row r="87" spans="1:30">
      <c r="A87" s="5" t="s">
        <v>140</v>
      </c>
      <c r="B87" s="5">
        <v>2143014410</v>
      </c>
      <c r="C87" s="5" t="s">
        <v>145</v>
      </c>
      <c r="D87" s="5" t="s">
        <v>142</v>
      </c>
      <c r="E87" s="5">
        <v>139</v>
      </c>
      <c r="F87" s="5">
        <v>0</v>
      </c>
      <c r="G87" s="5">
        <v>139</v>
      </c>
      <c r="H87" s="5">
        <v>-34</v>
      </c>
      <c r="I87" s="5">
        <v>0</v>
      </c>
      <c r="L87" s="5">
        <v>10</v>
      </c>
      <c r="M87" s="5">
        <v>9</v>
      </c>
      <c r="N87" s="5">
        <v>1</v>
      </c>
      <c r="O87" s="5">
        <v>2</v>
      </c>
      <c r="P87" s="5">
        <v>0</v>
      </c>
      <c r="Q87" s="5">
        <v>105</v>
      </c>
      <c r="R87" s="23">
        <v>6</v>
      </c>
      <c r="S87" s="23">
        <f t="shared" si="3"/>
        <v>11</v>
      </c>
      <c r="T87" s="23">
        <f t="shared" si="4"/>
        <v>17</v>
      </c>
      <c r="V87" s="23">
        <f t="shared" si="5"/>
        <v>28050</v>
      </c>
      <c r="W87" s="5">
        <v>105</v>
      </c>
      <c r="X87" s="5">
        <v>6</v>
      </c>
      <c r="AB87" s="5">
        <v>10</v>
      </c>
      <c r="AC87" s="5">
        <v>8</v>
      </c>
      <c r="AD87" s="5">
        <v>3</v>
      </c>
    </row>
    <row r="88" spans="1:30">
      <c r="A88" s="5" t="s">
        <v>140</v>
      </c>
      <c r="B88" s="5">
        <v>2143014412</v>
      </c>
      <c r="C88" s="5" t="s">
        <v>146</v>
      </c>
      <c r="D88" s="5" t="s">
        <v>142</v>
      </c>
      <c r="E88" s="5">
        <v>105</v>
      </c>
      <c r="F88" s="5">
        <v>0</v>
      </c>
      <c r="G88" s="5">
        <v>105</v>
      </c>
      <c r="H88" s="5">
        <v>-23</v>
      </c>
      <c r="I88" s="5">
        <v>0</v>
      </c>
      <c r="L88" s="5">
        <v>11</v>
      </c>
      <c r="M88" s="5">
        <v>9</v>
      </c>
      <c r="N88" s="5">
        <v>2</v>
      </c>
      <c r="O88" s="5">
        <v>4</v>
      </c>
      <c r="P88" s="5">
        <v>0</v>
      </c>
      <c r="Q88" s="5">
        <v>82</v>
      </c>
      <c r="R88" s="23">
        <v>6</v>
      </c>
      <c r="S88" s="23">
        <f t="shared" si="3"/>
        <v>13</v>
      </c>
      <c r="T88" s="23">
        <f t="shared" si="4"/>
        <v>19</v>
      </c>
      <c r="V88" s="23">
        <f t="shared" si="5"/>
        <v>31350</v>
      </c>
      <c r="W88" s="5">
        <v>82</v>
      </c>
      <c r="X88" s="5">
        <v>6</v>
      </c>
      <c r="AB88" s="5">
        <v>11</v>
      </c>
      <c r="AC88" s="5">
        <v>7</v>
      </c>
      <c r="AD88" s="5">
        <v>4</v>
      </c>
    </row>
    <row r="89" spans="1:29">
      <c r="A89" s="5" t="s">
        <v>140</v>
      </c>
      <c r="B89" s="5">
        <v>2143014419</v>
      </c>
      <c r="C89" s="5" t="s">
        <v>147</v>
      </c>
      <c r="D89" s="5" t="s">
        <v>142</v>
      </c>
      <c r="E89" s="5">
        <v>25</v>
      </c>
      <c r="F89" s="5">
        <v>0</v>
      </c>
      <c r="G89" s="5">
        <v>25</v>
      </c>
      <c r="H89" s="5">
        <v>-23</v>
      </c>
      <c r="I89" s="5">
        <v>0</v>
      </c>
      <c r="L89" s="5">
        <v>5</v>
      </c>
      <c r="M89" s="5">
        <v>5</v>
      </c>
      <c r="N89" s="5">
        <v>0</v>
      </c>
      <c r="O89" s="5">
        <v>0</v>
      </c>
      <c r="P89" s="5">
        <v>0</v>
      </c>
      <c r="Q89" s="5">
        <v>2</v>
      </c>
      <c r="R89" s="23">
        <v>1</v>
      </c>
      <c r="S89" s="23">
        <f t="shared" si="3"/>
        <v>5</v>
      </c>
      <c r="T89" s="23">
        <f t="shared" si="4"/>
        <v>6</v>
      </c>
      <c r="V89" s="23">
        <f t="shared" si="5"/>
        <v>9900</v>
      </c>
      <c r="W89" s="5">
        <v>2</v>
      </c>
      <c r="X89" s="5">
        <v>1</v>
      </c>
      <c r="AB89" s="5">
        <v>5</v>
      </c>
      <c r="AC89" s="5">
        <v>5</v>
      </c>
    </row>
    <row r="90" spans="1:30">
      <c r="A90" s="5" t="s">
        <v>140</v>
      </c>
      <c r="B90" s="5">
        <v>2143014422</v>
      </c>
      <c r="C90" s="5" t="s">
        <v>148</v>
      </c>
      <c r="D90" s="5" t="s">
        <v>142</v>
      </c>
      <c r="E90" s="5">
        <v>14</v>
      </c>
      <c r="F90" s="5">
        <v>0</v>
      </c>
      <c r="G90" s="5">
        <v>14</v>
      </c>
      <c r="H90" s="5">
        <v>0</v>
      </c>
      <c r="I90" s="5">
        <v>0</v>
      </c>
      <c r="L90" s="5">
        <v>4</v>
      </c>
      <c r="M90" s="5">
        <v>3</v>
      </c>
      <c r="N90" s="5">
        <v>1</v>
      </c>
      <c r="O90" s="5">
        <v>1</v>
      </c>
      <c r="P90" s="5">
        <v>0</v>
      </c>
      <c r="Q90" s="5">
        <v>14</v>
      </c>
      <c r="R90" s="23">
        <v>3</v>
      </c>
      <c r="S90" s="23">
        <f t="shared" si="3"/>
        <v>4</v>
      </c>
      <c r="T90" s="23">
        <f t="shared" si="4"/>
        <v>7</v>
      </c>
      <c r="V90" s="23">
        <f t="shared" si="5"/>
        <v>11550</v>
      </c>
      <c r="W90" s="5">
        <v>14</v>
      </c>
      <c r="X90" s="5">
        <v>3</v>
      </c>
      <c r="AB90" s="5">
        <v>4</v>
      </c>
      <c r="AC90" s="5">
        <v>3</v>
      </c>
      <c r="AD90" s="5">
        <v>1</v>
      </c>
    </row>
    <row r="91" spans="1:31">
      <c r="A91" s="5" t="s">
        <v>140</v>
      </c>
      <c r="B91" s="5">
        <v>2143014424</v>
      </c>
      <c r="C91" s="5" t="s">
        <v>149</v>
      </c>
      <c r="D91" s="5" t="s">
        <v>142</v>
      </c>
      <c r="E91" s="5">
        <v>90</v>
      </c>
      <c r="F91" s="5">
        <v>0</v>
      </c>
      <c r="G91" s="5">
        <v>90</v>
      </c>
      <c r="H91" s="5">
        <v>-14</v>
      </c>
      <c r="I91" s="5">
        <v>0</v>
      </c>
      <c r="L91" s="5">
        <v>10</v>
      </c>
      <c r="M91" s="5">
        <v>6</v>
      </c>
      <c r="N91" s="5">
        <v>4</v>
      </c>
      <c r="O91" s="5">
        <v>5</v>
      </c>
      <c r="P91" s="5">
        <v>0</v>
      </c>
      <c r="Q91" s="5">
        <v>76</v>
      </c>
      <c r="R91" s="23">
        <v>6</v>
      </c>
      <c r="S91" s="23">
        <f t="shared" si="3"/>
        <v>11</v>
      </c>
      <c r="T91" s="23">
        <f t="shared" si="4"/>
        <v>17</v>
      </c>
      <c r="V91" s="23">
        <f t="shared" si="5"/>
        <v>28050</v>
      </c>
      <c r="W91" s="5">
        <v>76</v>
      </c>
      <c r="X91" s="5">
        <v>6</v>
      </c>
      <c r="AB91" s="5">
        <v>10</v>
      </c>
      <c r="AC91" s="5">
        <v>6</v>
      </c>
      <c r="AD91" s="5">
        <v>4</v>
      </c>
      <c r="AE91" s="5">
        <v>1</v>
      </c>
    </row>
    <row r="92" spans="1:30">
      <c r="A92" s="5" t="s">
        <v>140</v>
      </c>
      <c r="B92" s="5">
        <v>2143014452</v>
      </c>
      <c r="C92" s="5" t="s">
        <v>150</v>
      </c>
      <c r="D92" s="5" t="s">
        <v>142</v>
      </c>
      <c r="E92" s="5">
        <v>669</v>
      </c>
      <c r="F92" s="5">
        <v>0</v>
      </c>
      <c r="G92" s="5">
        <v>669</v>
      </c>
      <c r="H92" s="5">
        <v>-32</v>
      </c>
      <c r="I92" s="5">
        <v>0</v>
      </c>
      <c r="L92" s="5">
        <v>35</v>
      </c>
      <c r="M92" s="5">
        <v>32</v>
      </c>
      <c r="N92" s="5">
        <v>3</v>
      </c>
      <c r="O92" s="5">
        <v>5</v>
      </c>
      <c r="P92" s="5">
        <v>0</v>
      </c>
      <c r="Q92" s="5">
        <v>637</v>
      </c>
      <c r="R92" s="23">
        <v>14</v>
      </c>
      <c r="S92" s="23">
        <f t="shared" si="3"/>
        <v>37</v>
      </c>
      <c r="T92" s="23">
        <f t="shared" si="4"/>
        <v>51</v>
      </c>
      <c r="V92" s="23">
        <f t="shared" si="5"/>
        <v>84150</v>
      </c>
      <c r="W92" s="5">
        <v>637</v>
      </c>
      <c r="X92" s="5">
        <v>14</v>
      </c>
      <c r="AB92" s="5">
        <v>35</v>
      </c>
      <c r="AC92" s="5">
        <v>32</v>
      </c>
      <c r="AD92" s="5">
        <v>7</v>
      </c>
    </row>
    <row r="93" spans="1:23">
      <c r="A93" s="5" t="s">
        <v>140</v>
      </c>
      <c r="B93" s="5">
        <v>2143014539</v>
      </c>
      <c r="C93" s="5" t="s">
        <v>151</v>
      </c>
      <c r="D93" s="5" t="s">
        <v>142</v>
      </c>
      <c r="E93" s="5">
        <v>5</v>
      </c>
      <c r="F93" s="5">
        <v>0</v>
      </c>
      <c r="G93" s="5">
        <v>5</v>
      </c>
      <c r="H93" s="5">
        <v>-5</v>
      </c>
      <c r="I93" s="5">
        <v>0</v>
      </c>
      <c r="J93" s="5">
        <v>35000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S93" s="23">
        <f t="shared" si="3"/>
        <v>0</v>
      </c>
      <c r="T93" s="23">
        <f t="shared" si="4"/>
        <v>0</v>
      </c>
      <c r="V93" s="23">
        <f t="shared" si="5"/>
        <v>0</v>
      </c>
      <c r="W93" s="5">
        <v>0</v>
      </c>
    </row>
    <row r="94" spans="1:31">
      <c r="A94" s="5" t="s">
        <v>140</v>
      </c>
      <c r="B94" s="5">
        <v>3143014072</v>
      </c>
      <c r="C94" s="5" t="s">
        <v>152</v>
      </c>
      <c r="D94" s="5" t="s">
        <v>153</v>
      </c>
      <c r="E94" s="5">
        <v>62</v>
      </c>
      <c r="F94" s="5">
        <v>37</v>
      </c>
      <c r="G94" s="5">
        <v>99</v>
      </c>
      <c r="H94" s="5">
        <v>-43</v>
      </c>
      <c r="I94" s="5">
        <v>0</v>
      </c>
      <c r="L94" s="5">
        <v>19</v>
      </c>
      <c r="M94" s="5">
        <v>16</v>
      </c>
      <c r="N94" s="5">
        <v>3</v>
      </c>
      <c r="O94" s="5">
        <v>1</v>
      </c>
      <c r="P94" s="5">
        <v>2</v>
      </c>
      <c r="Q94" s="5">
        <v>56</v>
      </c>
      <c r="R94" s="23">
        <v>8</v>
      </c>
      <c r="S94" s="23">
        <f t="shared" si="3"/>
        <v>19</v>
      </c>
      <c r="T94" s="23">
        <f t="shared" si="4"/>
        <v>27</v>
      </c>
      <c r="V94" s="23">
        <f t="shared" si="5"/>
        <v>44550</v>
      </c>
      <c r="W94" s="5">
        <v>41</v>
      </c>
      <c r="X94" s="5">
        <v>6</v>
      </c>
      <c r="Y94" s="5">
        <v>15</v>
      </c>
      <c r="Z94" s="5">
        <v>2</v>
      </c>
      <c r="AB94" s="5">
        <v>19</v>
      </c>
      <c r="AC94" s="5">
        <v>13</v>
      </c>
      <c r="AD94" s="5">
        <v>2</v>
      </c>
      <c r="AE94" s="5">
        <v>2</v>
      </c>
    </row>
    <row r="95" spans="1:31">
      <c r="A95" s="5" t="s">
        <v>140</v>
      </c>
      <c r="B95" s="5">
        <v>3143014073</v>
      </c>
      <c r="C95" s="5" t="s">
        <v>154</v>
      </c>
      <c r="D95" s="5" t="s">
        <v>153</v>
      </c>
      <c r="E95" s="5">
        <v>0</v>
      </c>
      <c r="F95" s="5">
        <v>787</v>
      </c>
      <c r="G95" s="5">
        <v>787</v>
      </c>
      <c r="H95" s="5">
        <v>-25</v>
      </c>
      <c r="I95" s="5">
        <v>0</v>
      </c>
      <c r="K95" s="5">
        <v>222</v>
      </c>
      <c r="L95" s="5">
        <v>54</v>
      </c>
      <c r="M95" s="5">
        <v>47</v>
      </c>
      <c r="N95" s="5">
        <v>7</v>
      </c>
      <c r="O95" s="5">
        <v>2</v>
      </c>
      <c r="P95" s="5">
        <v>0</v>
      </c>
      <c r="Q95" s="5">
        <v>762</v>
      </c>
      <c r="R95" s="23">
        <v>15</v>
      </c>
      <c r="S95" s="23">
        <f t="shared" si="3"/>
        <v>49</v>
      </c>
      <c r="T95" s="23">
        <f t="shared" si="4"/>
        <v>64</v>
      </c>
      <c r="V95" s="23">
        <f t="shared" si="5"/>
        <v>105600</v>
      </c>
      <c r="Y95" s="5">
        <v>762</v>
      </c>
      <c r="Z95" s="5">
        <v>15</v>
      </c>
      <c r="AA95" s="5">
        <v>286</v>
      </c>
      <c r="AB95" s="5">
        <v>54</v>
      </c>
      <c r="AC95" s="5">
        <v>48</v>
      </c>
      <c r="AD95" s="5">
        <v>2</v>
      </c>
      <c r="AE95" s="5">
        <v>1</v>
      </c>
    </row>
    <row r="96" spans="1:30">
      <c r="A96" s="5" t="s">
        <v>140</v>
      </c>
      <c r="B96" s="5">
        <v>3143014074</v>
      </c>
      <c r="C96" s="5" t="s">
        <v>155</v>
      </c>
      <c r="D96" s="5" t="s">
        <v>153</v>
      </c>
      <c r="E96" s="5">
        <v>61</v>
      </c>
      <c r="F96" s="5">
        <v>49</v>
      </c>
      <c r="G96" s="5">
        <v>110</v>
      </c>
      <c r="H96" s="5">
        <v>-12</v>
      </c>
      <c r="I96" s="5">
        <v>0</v>
      </c>
      <c r="L96" s="5">
        <v>19</v>
      </c>
      <c r="M96" s="5">
        <v>16</v>
      </c>
      <c r="N96" s="5">
        <v>3</v>
      </c>
      <c r="O96" s="5">
        <v>4</v>
      </c>
      <c r="P96" s="5">
        <v>0</v>
      </c>
      <c r="Q96" s="5">
        <v>98</v>
      </c>
      <c r="R96" s="23">
        <v>9</v>
      </c>
      <c r="S96" s="23">
        <f t="shared" si="3"/>
        <v>20</v>
      </c>
      <c r="T96" s="23">
        <f t="shared" si="4"/>
        <v>29</v>
      </c>
      <c r="V96" s="23">
        <f t="shared" si="5"/>
        <v>47850</v>
      </c>
      <c r="W96" s="5">
        <v>55</v>
      </c>
      <c r="X96" s="5">
        <v>6</v>
      </c>
      <c r="Y96" s="5">
        <v>40</v>
      </c>
      <c r="Z96" s="5">
        <v>3</v>
      </c>
      <c r="AB96" s="5">
        <v>19</v>
      </c>
      <c r="AC96" s="5">
        <v>16</v>
      </c>
      <c r="AD96" s="5">
        <v>4</v>
      </c>
    </row>
    <row r="97" spans="1:29">
      <c r="A97" s="5" t="s">
        <v>156</v>
      </c>
      <c r="B97" s="5">
        <v>2143007854</v>
      </c>
      <c r="C97" s="5" t="s">
        <v>157</v>
      </c>
      <c r="D97" s="5" t="s">
        <v>158</v>
      </c>
      <c r="E97" s="5">
        <v>14</v>
      </c>
      <c r="F97" s="5">
        <v>0</v>
      </c>
      <c r="G97" s="5">
        <v>14</v>
      </c>
      <c r="H97" s="5">
        <v>1</v>
      </c>
      <c r="I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15</v>
      </c>
      <c r="R97" s="23">
        <v>3</v>
      </c>
      <c r="S97" s="23">
        <f t="shared" si="3"/>
        <v>0</v>
      </c>
      <c r="T97" s="23">
        <f t="shared" si="4"/>
        <v>3</v>
      </c>
      <c r="V97" s="23">
        <f t="shared" si="5"/>
        <v>4950</v>
      </c>
      <c r="W97" s="5">
        <v>15</v>
      </c>
      <c r="X97" s="5">
        <v>3</v>
      </c>
      <c r="AB97" s="5">
        <v>3</v>
      </c>
      <c r="AC97" s="5">
        <v>3</v>
      </c>
    </row>
    <row r="98" spans="1:29">
      <c r="A98" s="5" t="s">
        <v>156</v>
      </c>
      <c r="B98" s="5">
        <v>2143007947</v>
      </c>
      <c r="C98" s="5" t="s">
        <v>159</v>
      </c>
      <c r="D98" s="5" t="s">
        <v>160</v>
      </c>
      <c r="E98" s="5">
        <v>2</v>
      </c>
      <c r="F98" s="5">
        <v>0</v>
      </c>
      <c r="G98" s="5">
        <v>2</v>
      </c>
      <c r="H98" s="5">
        <v>0</v>
      </c>
      <c r="I98" s="5">
        <v>0</v>
      </c>
      <c r="J98" s="5">
        <v>35000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2</v>
      </c>
      <c r="R98" s="23">
        <v>1</v>
      </c>
      <c r="S98" s="23">
        <f t="shared" si="3"/>
        <v>0</v>
      </c>
      <c r="T98" s="23">
        <f t="shared" si="4"/>
        <v>1</v>
      </c>
      <c r="V98" s="23">
        <f t="shared" si="5"/>
        <v>1650</v>
      </c>
      <c r="W98" s="5">
        <v>2</v>
      </c>
      <c r="X98" s="5">
        <v>1</v>
      </c>
      <c r="AB98" s="5">
        <v>1</v>
      </c>
      <c r="AC98" s="5">
        <v>1</v>
      </c>
    </row>
    <row r="99" spans="1:31">
      <c r="A99" s="5" t="s">
        <v>156</v>
      </c>
      <c r="B99" s="5">
        <v>2143008293</v>
      </c>
      <c r="C99" s="5" t="s">
        <v>161</v>
      </c>
      <c r="D99" s="5" t="s">
        <v>160</v>
      </c>
      <c r="E99" s="5">
        <v>1872</v>
      </c>
      <c r="F99" s="5">
        <v>0</v>
      </c>
      <c r="G99" s="5">
        <v>1872</v>
      </c>
      <c r="H99" s="5">
        <v>-39</v>
      </c>
      <c r="I99" s="5">
        <v>0</v>
      </c>
      <c r="L99" s="5">
        <v>95</v>
      </c>
      <c r="M99" s="5">
        <v>83</v>
      </c>
      <c r="N99" s="5">
        <v>12</v>
      </c>
      <c r="O99" s="5">
        <v>13</v>
      </c>
      <c r="P99" s="5">
        <v>0</v>
      </c>
      <c r="Q99" s="5">
        <v>1833</v>
      </c>
      <c r="R99" s="23">
        <v>37</v>
      </c>
      <c r="S99" s="23">
        <f t="shared" si="3"/>
        <v>96</v>
      </c>
      <c r="T99" s="23">
        <f t="shared" si="4"/>
        <v>133</v>
      </c>
      <c r="V99" s="23">
        <f t="shared" si="5"/>
        <v>219450</v>
      </c>
      <c r="W99" s="5">
        <v>1833</v>
      </c>
      <c r="X99" s="5">
        <v>37</v>
      </c>
      <c r="AB99" s="5">
        <v>95</v>
      </c>
      <c r="AC99" s="5">
        <v>78</v>
      </c>
      <c r="AD99" s="5">
        <v>13</v>
      </c>
      <c r="AE99" s="5">
        <v>1</v>
      </c>
    </row>
    <row r="100" spans="1:29">
      <c r="A100" s="5" t="s">
        <v>156</v>
      </c>
      <c r="B100" s="5">
        <v>2143012220</v>
      </c>
      <c r="C100" s="5" t="s">
        <v>162</v>
      </c>
      <c r="D100" s="5" t="s">
        <v>160</v>
      </c>
      <c r="E100" s="5">
        <v>65</v>
      </c>
      <c r="F100" s="5">
        <v>0</v>
      </c>
      <c r="G100" s="5">
        <v>65</v>
      </c>
      <c r="H100" s="5">
        <v>-15</v>
      </c>
      <c r="I100" s="5">
        <v>0</v>
      </c>
      <c r="L100" s="5">
        <v>11</v>
      </c>
      <c r="M100" s="5">
        <v>10</v>
      </c>
      <c r="N100" s="5">
        <v>1</v>
      </c>
      <c r="O100" s="5">
        <v>2</v>
      </c>
      <c r="P100" s="5">
        <v>0</v>
      </c>
      <c r="Q100" s="5">
        <v>50</v>
      </c>
      <c r="R100" s="23">
        <v>6</v>
      </c>
      <c r="S100" s="23">
        <f t="shared" si="3"/>
        <v>12</v>
      </c>
      <c r="T100" s="23">
        <f t="shared" si="4"/>
        <v>18</v>
      </c>
      <c r="V100" s="23">
        <f t="shared" si="5"/>
        <v>29700</v>
      </c>
      <c r="W100" s="5">
        <v>50</v>
      </c>
      <c r="X100" s="5">
        <v>6</v>
      </c>
      <c r="AB100" s="5">
        <v>10</v>
      </c>
      <c r="AC100" s="5">
        <v>10</v>
      </c>
    </row>
    <row r="101" spans="1:31">
      <c r="A101" s="5" t="s">
        <v>156</v>
      </c>
      <c r="B101" s="5">
        <v>2143012222</v>
      </c>
      <c r="C101" s="5" t="s">
        <v>163</v>
      </c>
      <c r="D101" s="5" t="s">
        <v>160</v>
      </c>
      <c r="E101" s="5">
        <v>178</v>
      </c>
      <c r="F101" s="5">
        <v>0</v>
      </c>
      <c r="G101" s="5">
        <v>178</v>
      </c>
      <c r="H101" s="5">
        <v>-40</v>
      </c>
      <c r="I101" s="5">
        <v>0</v>
      </c>
      <c r="L101" s="5">
        <v>12</v>
      </c>
      <c r="M101" s="5">
        <v>12</v>
      </c>
      <c r="N101" s="5">
        <v>0</v>
      </c>
      <c r="O101" s="5">
        <v>2</v>
      </c>
      <c r="P101" s="5">
        <v>0</v>
      </c>
      <c r="Q101" s="5">
        <v>138</v>
      </c>
      <c r="R101" s="23">
        <v>6</v>
      </c>
      <c r="S101" s="23">
        <f t="shared" si="3"/>
        <v>14</v>
      </c>
      <c r="T101" s="23">
        <f t="shared" si="4"/>
        <v>20</v>
      </c>
      <c r="V101" s="23">
        <f t="shared" si="5"/>
        <v>33000</v>
      </c>
      <c r="W101" s="5">
        <v>138</v>
      </c>
      <c r="X101" s="5">
        <v>6</v>
      </c>
      <c r="AB101" s="5">
        <v>12</v>
      </c>
      <c r="AC101" s="5">
        <v>10</v>
      </c>
      <c r="AD101" s="5">
        <v>2</v>
      </c>
      <c r="AE101" s="5">
        <v>1</v>
      </c>
    </row>
    <row r="102" spans="1:30">
      <c r="A102" s="5" t="s">
        <v>156</v>
      </c>
      <c r="B102" s="5">
        <v>2143012227</v>
      </c>
      <c r="C102" s="5" t="s">
        <v>164</v>
      </c>
      <c r="D102" s="5" t="s">
        <v>160</v>
      </c>
      <c r="E102" s="5">
        <v>147</v>
      </c>
      <c r="F102" s="5">
        <v>0</v>
      </c>
      <c r="G102" s="5">
        <v>147</v>
      </c>
      <c r="H102" s="5">
        <v>-34</v>
      </c>
      <c r="I102" s="5">
        <v>0</v>
      </c>
      <c r="L102" s="5">
        <v>12</v>
      </c>
      <c r="M102" s="5">
        <v>10</v>
      </c>
      <c r="N102" s="5">
        <v>2</v>
      </c>
      <c r="O102" s="5">
        <v>2</v>
      </c>
      <c r="P102" s="5">
        <v>0</v>
      </c>
      <c r="Q102" s="5">
        <v>113</v>
      </c>
      <c r="R102" s="23">
        <v>6</v>
      </c>
      <c r="S102" s="23">
        <f t="shared" si="3"/>
        <v>12</v>
      </c>
      <c r="T102" s="23">
        <f t="shared" si="4"/>
        <v>18</v>
      </c>
      <c r="V102" s="23">
        <f t="shared" si="5"/>
        <v>29700</v>
      </c>
      <c r="W102" s="5">
        <v>113</v>
      </c>
      <c r="X102" s="5">
        <v>6</v>
      </c>
      <c r="AB102" s="5">
        <v>12</v>
      </c>
      <c r="AC102" s="5">
        <v>10</v>
      </c>
      <c r="AD102" s="5">
        <v>3</v>
      </c>
    </row>
    <row r="103" spans="1:30">
      <c r="A103" s="5" t="s">
        <v>156</v>
      </c>
      <c r="B103" s="5">
        <v>2143012259</v>
      </c>
      <c r="C103" s="5" t="s">
        <v>165</v>
      </c>
      <c r="D103" s="5" t="s">
        <v>160</v>
      </c>
      <c r="E103" s="5">
        <v>60</v>
      </c>
      <c r="F103" s="5">
        <v>0</v>
      </c>
      <c r="G103" s="5">
        <v>60</v>
      </c>
      <c r="H103" s="5">
        <v>-20</v>
      </c>
      <c r="I103" s="5">
        <v>0</v>
      </c>
      <c r="L103" s="5">
        <v>11</v>
      </c>
      <c r="M103" s="5">
        <v>10</v>
      </c>
      <c r="N103" s="5">
        <v>1</v>
      </c>
      <c r="O103" s="5">
        <v>1</v>
      </c>
      <c r="P103" s="5">
        <v>0</v>
      </c>
      <c r="Q103" s="5">
        <v>40</v>
      </c>
      <c r="R103" s="23">
        <v>6</v>
      </c>
      <c r="S103" s="23">
        <f t="shared" si="3"/>
        <v>11</v>
      </c>
      <c r="T103" s="23">
        <f t="shared" si="4"/>
        <v>17</v>
      </c>
      <c r="V103" s="23">
        <f t="shared" si="5"/>
        <v>28050</v>
      </c>
      <c r="W103" s="5">
        <v>40</v>
      </c>
      <c r="X103" s="5">
        <v>6</v>
      </c>
      <c r="AB103" s="5">
        <v>11</v>
      </c>
      <c r="AC103" s="5">
        <v>9</v>
      </c>
      <c r="AD103" s="5">
        <v>2</v>
      </c>
    </row>
    <row r="104" spans="1:31">
      <c r="A104" s="5" t="s">
        <v>156</v>
      </c>
      <c r="B104" s="5">
        <v>2143012262</v>
      </c>
      <c r="C104" s="5" t="s">
        <v>166</v>
      </c>
      <c r="D104" s="5" t="s">
        <v>160</v>
      </c>
      <c r="E104" s="5">
        <v>1486</v>
      </c>
      <c r="F104" s="5">
        <v>0</v>
      </c>
      <c r="G104" s="5">
        <v>1486</v>
      </c>
      <c r="H104" s="5">
        <v>-28</v>
      </c>
      <c r="I104" s="5">
        <v>0</v>
      </c>
      <c r="L104" s="5">
        <v>75</v>
      </c>
      <c r="M104" s="5">
        <v>68</v>
      </c>
      <c r="N104" s="5">
        <v>7</v>
      </c>
      <c r="O104" s="5">
        <v>10</v>
      </c>
      <c r="P104" s="5">
        <v>0</v>
      </c>
      <c r="Q104" s="5">
        <v>1458</v>
      </c>
      <c r="R104" s="23">
        <v>32</v>
      </c>
      <c r="S104" s="23">
        <f t="shared" si="3"/>
        <v>78</v>
      </c>
      <c r="T104" s="23">
        <f t="shared" si="4"/>
        <v>110</v>
      </c>
      <c r="V104" s="23">
        <f t="shared" si="5"/>
        <v>181500</v>
      </c>
      <c r="W104" s="5">
        <v>1458</v>
      </c>
      <c r="X104" s="5">
        <v>32</v>
      </c>
      <c r="AB104" s="5">
        <v>75</v>
      </c>
      <c r="AC104" s="5">
        <v>73</v>
      </c>
      <c r="AD104" s="5">
        <v>11</v>
      </c>
      <c r="AE104" s="5">
        <v>1</v>
      </c>
    </row>
    <row r="105" spans="1:30">
      <c r="A105" s="5" t="s">
        <v>156</v>
      </c>
      <c r="B105" s="5">
        <v>3143000165</v>
      </c>
      <c r="C105" s="5" t="s">
        <v>167</v>
      </c>
      <c r="D105" s="5" t="s">
        <v>158</v>
      </c>
      <c r="E105" s="5">
        <v>124</v>
      </c>
      <c r="F105" s="5">
        <v>91</v>
      </c>
      <c r="G105" s="5">
        <v>215</v>
      </c>
      <c r="H105" s="5">
        <v>-28</v>
      </c>
      <c r="I105" s="5">
        <v>0</v>
      </c>
      <c r="L105" s="5">
        <v>22</v>
      </c>
      <c r="M105" s="5">
        <v>21</v>
      </c>
      <c r="N105" s="5">
        <v>1</v>
      </c>
      <c r="O105" s="5">
        <v>1</v>
      </c>
      <c r="P105" s="5">
        <v>0</v>
      </c>
      <c r="Q105" s="5">
        <v>187</v>
      </c>
      <c r="R105" s="23">
        <v>9</v>
      </c>
      <c r="S105" s="23">
        <f t="shared" si="3"/>
        <v>22</v>
      </c>
      <c r="T105" s="23">
        <f t="shared" si="4"/>
        <v>31</v>
      </c>
      <c r="V105" s="23">
        <f t="shared" si="5"/>
        <v>51150</v>
      </c>
      <c r="W105" s="5">
        <v>101</v>
      </c>
      <c r="X105" s="5">
        <v>6</v>
      </c>
      <c r="Y105" s="5">
        <v>86</v>
      </c>
      <c r="Z105" s="5">
        <v>3</v>
      </c>
      <c r="AA105" s="5">
        <v>65</v>
      </c>
      <c r="AB105" s="5">
        <v>22</v>
      </c>
      <c r="AC105" s="5">
        <v>21</v>
      </c>
      <c r="AD105" s="5">
        <v>2</v>
      </c>
    </row>
    <row r="106" spans="1:31">
      <c r="A106" s="5" t="s">
        <v>156</v>
      </c>
      <c r="B106" s="5">
        <v>3143011026</v>
      </c>
      <c r="C106" s="5" t="s">
        <v>168</v>
      </c>
      <c r="D106" s="5" t="s">
        <v>158</v>
      </c>
      <c r="E106" s="5">
        <v>0</v>
      </c>
      <c r="F106" s="5">
        <v>2130</v>
      </c>
      <c r="G106" s="5">
        <v>2130</v>
      </c>
      <c r="H106" s="5">
        <v>81</v>
      </c>
      <c r="I106" s="5">
        <v>32400</v>
      </c>
      <c r="L106" s="5">
        <v>141</v>
      </c>
      <c r="M106" s="5">
        <v>119</v>
      </c>
      <c r="N106" s="5">
        <v>22</v>
      </c>
      <c r="O106" s="5">
        <v>16</v>
      </c>
      <c r="P106" s="5">
        <v>2</v>
      </c>
      <c r="Q106" s="5">
        <v>2211</v>
      </c>
      <c r="R106" s="23">
        <v>42</v>
      </c>
      <c r="S106" s="23">
        <f t="shared" si="3"/>
        <v>137</v>
      </c>
      <c r="T106" s="23">
        <f t="shared" si="4"/>
        <v>179</v>
      </c>
      <c r="V106" s="23">
        <f t="shared" si="5"/>
        <v>295350</v>
      </c>
      <c r="W106" s="5">
        <v>0</v>
      </c>
      <c r="X106" s="5">
        <v>0</v>
      </c>
      <c r="Y106" s="5">
        <v>2211</v>
      </c>
      <c r="Z106" s="5">
        <v>42</v>
      </c>
      <c r="AA106" s="5">
        <v>1458</v>
      </c>
      <c r="AB106" s="5">
        <v>141</v>
      </c>
      <c r="AC106" s="5">
        <v>116</v>
      </c>
      <c r="AD106" s="5">
        <v>16</v>
      </c>
      <c r="AE106" s="5">
        <v>1</v>
      </c>
    </row>
    <row r="107" spans="1:29">
      <c r="A107" s="5" t="s">
        <v>156</v>
      </c>
      <c r="B107" s="5">
        <v>3143011027</v>
      </c>
      <c r="C107" s="5" t="s">
        <v>169</v>
      </c>
      <c r="D107" s="5" t="s">
        <v>158</v>
      </c>
      <c r="E107" s="5">
        <v>160</v>
      </c>
      <c r="F107" s="5">
        <v>162</v>
      </c>
      <c r="G107" s="5">
        <v>322</v>
      </c>
      <c r="H107" s="5">
        <v>-45</v>
      </c>
      <c r="I107" s="5">
        <v>0</v>
      </c>
      <c r="L107" s="5">
        <v>27</v>
      </c>
      <c r="M107" s="5">
        <v>27</v>
      </c>
      <c r="N107" s="5">
        <v>0</v>
      </c>
      <c r="O107" s="5">
        <v>0</v>
      </c>
      <c r="P107" s="5">
        <v>0</v>
      </c>
      <c r="Q107" s="5">
        <v>277</v>
      </c>
      <c r="R107" s="23">
        <v>10</v>
      </c>
      <c r="S107" s="23">
        <f t="shared" si="3"/>
        <v>27</v>
      </c>
      <c r="T107" s="23">
        <f t="shared" si="4"/>
        <v>37</v>
      </c>
      <c r="V107" s="23">
        <f t="shared" si="5"/>
        <v>61050</v>
      </c>
      <c r="W107" s="5">
        <v>120</v>
      </c>
      <c r="X107" s="5">
        <v>6</v>
      </c>
      <c r="Y107" s="5">
        <v>157</v>
      </c>
      <c r="Z107" s="5">
        <v>4</v>
      </c>
      <c r="AA107" s="5">
        <v>72</v>
      </c>
      <c r="AB107" s="5">
        <v>24</v>
      </c>
      <c r="AC107" s="5">
        <v>23</v>
      </c>
    </row>
    <row r="108" spans="1:30">
      <c r="A108" s="5" t="s">
        <v>156</v>
      </c>
      <c r="B108" s="5">
        <v>3143011029</v>
      </c>
      <c r="C108" s="5" t="s">
        <v>170</v>
      </c>
      <c r="D108" s="5" t="s">
        <v>158</v>
      </c>
      <c r="E108" s="5">
        <v>99</v>
      </c>
      <c r="F108" s="5">
        <v>136</v>
      </c>
      <c r="G108" s="5">
        <v>235</v>
      </c>
      <c r="H108" s="5">
        <v>-31</v>
      </c>
      <c r="I108" s="5">
        <v>0</v>
      </c>
      <c r="L108" s="5">
        <v>23</v>
      </c>
      <c r="M108" s="5">
        <v>21</v>
      </c>
      <c r="N108" s="5">
        <v>2</v>
      </c>
      <c r="O108" s="5">
        <v>2</v>
      </c>
      <c r="P108" s="5">
        <v>0</v>
      </c>
      <c r="Q108" s="5">
        <v>204</v>
      </c>
      <c r="R108" s="23">
        <v>10</v>
      </c>
      <c r="S108" s="23">
        <f t="shared" si="3"/>
        <v>23</v>
      </c>
      <c r="T108" s="23">
        <f t="shared" si="4"/>
        <v>33</v>
      </c>
      <c r="V108" s="23">
        <f t="shared" si="5"/>
        <v>54450</v>
      </c>
      <c r="W108" s="5">
        <v>86</v>
      </c>
      <c r="X108" s="5">
        <v>6</v>
      </c>
      <c r="Y108" s="5">
        <v>118</v>
      </c>
      <c r="Z108" s="5">
        <v>4</v>
      </c>
      <c r="AA108" s="5">
        <v>82</v>
      </c>
      <c r="AB108" s="5">
        <v>23</v>
      </c>
      <c r="AC108" s="5">
        <v>21</v>
      </c>
      <c r="AD108" s="5">
        <v>2</v>
      </c>
    </row>
    <row r="109" spans="1:31">
      <c r="A109" s="5" t="s">
        <v>171</v>
      </c>
      <c r="B109" s="5">
        <v>2143008408</v>
      </c>
      <c r="C109" s="5" t="s">
        <v>172</v>
      </c>
      <c r="D109" s="5" t="s">
        <v>173</v>
      </c>
      <c r="E109" s="5">
        <v>1313</v>
      </c>
      <c r="F109" s="5">
        <v>0</v>
      </c>
      <c r="G109" s="5">
        <v>1313</v>
      </c>
      <c r="H109" s="5">
        <v>-109</v>
      </c>
      <c r="I109" s="5">
        <v>0</v>
      </c>
      <c r="L109" s="5">
        <v>59</v>
      </c>
      <c r="M109" s="5">
        <v>53</v>
      </c>
      <c r="N109" s="5">
        <v>6</v>
      </c>
      <c r="O109" s="5">
        <v>4</v>
      </c>
      <c r="P109" s="5">
        <v>0</v>
      </c>
      <c r="Q109" s="5">
        <v>1204</v>
      </c>
      <c r="R109" s="23">
        <v>25</v>
      </c>
      <c r="S109" s="23">
        <f t="shared" si="3"/>
        <v>57</v>
      </c>
      <c r="T109" s="23">
        <f t="shared" si="4"/>
        <v>82</v>
      </c>
      <c r="V109" s="23">
        <f t="shared" si="5"/>
        <v>135300</v>
      </c>
      <c r="W109" s="5">
        <v>1204</v>
      </c>
      <c r="X109" s="5">
        <v>25</v>
      </c>
      <c r="Y109" s="5">
        <v>0</v>
      </c>
      <c r="Z109" s="5">
        <v>0</v>
      </c>
      <c r="AA109" s="5">
        <v>0</v>
      </c>
      <c r="AB109" s="5">
        <v>65</v>
      </c>
      <c r="AC109" s="5">
        <v>58</v>
      </c>
      <c r="AD109" s="5">
        <v>4</v>
      </c>
      <c r="AE109" s="5">
        <v>0</v>
      </c>
    </row>
    <row r="110" spans="1:31">
      <c r="A110" s="5" t="s">
        <v>171</v>
      </c>
      <c r="B110" s="5">
        <v>2143014181</v>
      </c>
      <c r="C110" s="5" t="s">
        <v>174</v>
      </c>
      <c r="D110" s="5" t="s">
        <v>175</v>
      </c>
      <c r="E110" s="5">
        <v>4000</v>
      </c>
      <c r="F110" s="5">
        <v>0</v>
      </c>
      <c r="G110" s="5">
        <v>4000</v>
      </c>
      <c r="H110" s="5">
        <v>-114</v>
      </c>
      <c r="I110" s="5">
        <v>0</v>
      </c>
      <c r="L110" s="5">
        <v>180</v>
      </c>
      <c r="M110" s="5">
        <v>163</v>
      </c>
      <c r="N110" s="5">
        <v>17</v>
      </c>
      <c r="O110" s="5">
        <v>32</v>
      </c>
      <c r="P110" s="5">
        <v>6</v>
      </c>
      <c r="Q110" s="5">
        <v>3886</v>
      </c>
      <c r="R110" s="23">
        <v>76</v>
      </c>
      <c r="S110" s="23">
        <f t="shared" si="3"/>
        <v>201</v>
      </c>
      <c r="T110" s="23">
        <f t="shared" si="4"/>
        <v>277</v>
      </c>
      <c r="V110" s="23">
        <f t="shared" si="5"/>
        <v>457050</v>
      </c>
      <c r="W110" s="5">
        <v>3886</v>
      </c>
      <c r="X110" s="5">
        <v>76</v>
      </c>
      <c r="Y110" s="5">
        <v>0</v>
      </c>
      <c r="Z110" s="5">
        <v>0</v>
      </c>
      <c r="AA110" s="5">
        <v>0</v>
      </c>
      <c r="AB110" s="5">
        <v>205</v>
      </c>
      <c r="AC110" s="5">
        <v>165</v>
      </c>
      <c r="AD110" s="5">
        <v>32</v>
      </c>
      <c r="AE110" s="5">
        <v>6</v>
      </c>
    </row>
    <row r="111" spans="1:31">
      <c r="A111" s="5" t="s">
        <v>171</v>
      </c>
      <c r="B111" s="5">
        <v>2143014197</v>
      </c>
      <c r="C111" s="5" t="s">
        <v>176</v>
      </c>
      <c r="D111" s="5" t="s">
        <v>177</v>
      </c>
      <c r="E111" s="5">
        <v>729</v>
      </c>
      <c r="F111" s="5">
        <v>0</v>
      </c>
      <c r="G111" s="5">
        <v>729</v>
      </c>
      <c r="H111" s="5">
        <v>-41</v>
      </c>
      <c r="I111" s="5">
        <v>0</v>
      </c>
      <c r="L111" s="5">
        <v>45</v>
      </c>
      <c r="M111" s="5">
        <v>38</v>
      </c>
      <c r="N111" s="5">
        <v>7</v>
      </c>
      <c r="O111" s="5">
        <v>4</v>
      </c>
      <c r="P111" s="5">
        <v>0</v>
      </c>
      <c r="Q111" s="5">
        <v>688</v>
      </c>
      <c r="R111" s="23">
        <v>15</v>
      </c>
      <c r="S111" s="23">
        <f t="shared" si="3"/>
        <v>42</v>
      </c>
      <c r="T111" s="23">
        <f t="shared" si="4"/>
        <v>57</v>
      </c>
      <c r="V111" s="23">
        <f t="shared" si="5"/>
        <v>94050</v>
      </c>
      <c r="W111" s="5">
        <v>688</v>
      </c>
      <c r="X111" s="5">
        <v>15</v>
      </c>
      <c r="Y111" s="5">
        <v>0</v>
      </c>
      <c r="Z111" s="5">
        <v>0</v>
      </c>
      <c r="AA111" s="5">
        <v>0</v>
      </c>
      <c r="AB111" s="5">
        <v>45</v>
      </c>
      <c r="AC111" s="5">
        <v>38</v>
      </c>
      <c r="AD111" s="5">
        <v>4</v>
      </c>
      <c r="AE111" s="5">
        <v>0</v>
      </c>
    </row>
    <row r="112" spans="1:31">
      <c r="A112" s="5" t="s">
        <v>171</v>
      </c>
      <c r="B112" s="5">
        <v>2143014215</v>
      </c>
      <c r="C112" s="5" t="s">
        <v>178</v>
      </c>
      <c r="D112" s="5" t="s">
        <v>179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L112" s="5" t="s">
        <v>37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23">
        <v>0</v>
      </c>
      <c r="S112" s="23">
        <f t="shared" si="3"/>
        <v>0</v>
      </c>
      <c r="T112" s="23">
        <f t="shared" si="4"/>
        <v>0</v>
      </c>
      <c r="V112" s="23">
        <f t="shared" si="5"/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</row>
    <row r="113" spans="1:32">
      <c r="A113" s="5" t="s">
        <v>171</v>
      </c>
      <c r="B113" s="5">
        <v>2143014216</v>
      </c>
      <c r="C113" s="5" t="s">
        <v>180</v>
      </c>
      <c r="D113" s="5" t="s">
        <v>179</v>
      </c>
      <c r="E113" s="5">
        <v>1271</v>
      </c>
      <c r="F113" s="5">
        <v>0</v>
      </c>
      <c r="G113" s="5">
        <v>1271</v>
      </c>
      <c r="H113" s="5">
        <v>366</v>
      </c>
      <c r="I113" s="5">
        <v>109800</v>
      </c>
      <c r="L113" s="5">
        <v>88</v>
      </c>
      <c r="M113" s="5">
        <v>80</v>
      </c>
      <c r="N113" s="5">
        <v>8</v>
      </c>
      <c r="O113" s="5">
        <v>17</v>
      </c>
      <c r="P113" s="5">
        <v>0</v>
      </c>
      <c r="Q113" s="5">
        <v>1637</v>
      </c>
      <c r="R113" s="23">
        <v>38</v>
      </c>
      <c r="S113" s="23">
        <f t="shared" si="3"/>
        <v>97</v>
      </c>
      <c r="T113" s="23">
        <f t="shared" si="4"/>
        <v>135</v>
      </c>
      <c r="V113" s="23">
        <f t="shared" si="5"/>
        <v>222750</v>
      </c>
      <c r="W113" s="5">
        <v>1637</v>
      </c>
      <c r="X113" s="5">
        <v>38</v>
      </c>
      <c r="Y113" s="5">
        <v>0</v>
      </c>
      <c r="Z113" s="5">
        <v>0</v>
      </c>
      <c r="AA113" s="5">
        <v>0</v>
      </c>
      <c r="AB113" s="5">
        <v>88</v>
      </c>
      <c r="AC113" s="5">
        <v>96</v>
      </c>
      <c r="AD113" s="5">
        <v>17</v>
      </c>
      <c r="AE113" s="5">
        <v>0</v>
      </c>
      <c r="AF113" s="5" t="s">
        <v>181</v>
      </c>
    </row>
    <row r="114" spans="1:31">
      <c r="A114" s="5" t="s">
        <v>171</v>
      </c>
      <c r="B114" s="5">
        <v>3143014036</v>
      </c>
      <c r="C114" s="5" t="s">
        <v>182</v>
      </c>
      <c r="D114" s="5" t="s">
        <v>183</v>
      </c>
      <c r="E114" s="5">
        <v>0</v>
      </c>
      <c r="F114" s="5">
        <v>2106</v>
      </c>
      <c r="G114" s="5">
        <v>2106</v>
      </c>
      <c r="H114" s="5">
        <v>-145</v>
      </c>
      <c r="I114" s="5">
        <v>0</v>
      </c>
      <c r="L114" s="5">
        <v>125</v>
      </c>
      <c r="M114" s="5">
        <v>125</v>
      </c>
      <c r="N114" s="5">
        <v>0</v>
      </c>
      <c r="O114" s="5">
        <v>13</v>
      </c>
      <c r="P114" s="5">
        <v>2</v>
      </c>
      <c r="Q114" s="5">
        <v>1961</v>
      </c>
      <c r="R114" s="23">
        <v>37</v>
      </c>
      <c r="S114" s="23">
        <f t="shared" si="3"/>
        <v>140</v>
      </c>
      <c r="T114" s="23">
        <f t="shared" si="4"/>
        <v>177</v>
      </c>
      <c r="V114" s="23">
        <f t="shared" si="5"/>
        <v>292050</v>
      </c>
      <c r="W114" s="5">
        <v>0</v>
      </c>
      <c r="X114" s="5">
        <v>0</v>
      </c>
      <c r="Y114" s="5">
        <v>1961</v>
      </c>
      <c r="Z114" s="5">
        <v>37</v>
      </c>
      <c r="AA114" s="5">
        <v>0</v>
      </c>
      <c r="AB114" s="5">
        <v>145</v>
      </c>
      <c r="AC114" s="5">
        <v>126</v>
      </c>
      <c r="AD114" s="5">
        <v>13</v>
      </c>
      <c r="AE114" s="5">
        <v>2</v>
      </c>
    </row>
    <row r="115" spans="1:31">
      <c r="A115" s="5" t="s">
        <v>171</v>
      </c>
      <c r="B115" s="5">
        <v>3143014041</v>
      </c>
      <c r="C115" s="5" t="s">
        <v>184</v>
      </c>
      <c r="D115" s="5" t="s">
        <v>185</v>
      </c>
      <c r="E115" s="5">
        <v>15</v>
      </c>
      <c r="F115" s="5">
        <v>0</v>
      </c>
      <c r="G115" s="5">
        <v>15</v>
      </c>
      <c r="H115" s="5">
        <v>-15</v>
      </c>
      <c r="I115" s="5">
        <v>0</v>
      </c>
      <c r="L115" s="5">
        <v>3</v>
      </c>
      <c r="M115" s="5">
        <v>2</v>
      </c>
      <c r="N115" s="5">
        <v>1</v>
      </c>
      <c r="O115" s="5">
        <v>0</v>
      </c>
      <c r="P115" s="5">
        <v>0</v>
      </c>
      <c r="Q115" s="5">
        <v>0</v>
      </c>
      <c r="R115" s="23">
        <v>0</v>
      </c>
      <c r="S115" s="23">
        <f t="shared" si="3"/>
        <v>2</v>
      </c>
      <c r="T115" s="23">
        <f t="shared" si="4"/>
        <v>2</v>
      </c>
      <c r="V115" s="23">
        <f t="shared" si="5"/>
        <v>3300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3</v>
      </c>
      <c r="AC115" s="5">
        <v>2</v>
      </c>
      <c r="AD115" s="5">
        <v>0</v>
      </c>
      <c r="AE115" s="5">
        <v>0</v>
      </c>
    </row>
    <row r="116" spans="1:31">
      <c r="A116" s="5" t="s">
        <v>186</v>
      </c>
      <c r="B116" s="5">
        <v>2143008211</v>
      </c>
      <c r="C116" s="5" t="s">
        <v>187</v>
      </c>
      <c r="D116" s="5" t="s">
        <v>188</v>
      </c>
      <c r="E116" s="5">
        <v>98</v>
      </c>
      <c r="F116" s="5">
        <v>0</v>
      </c>
      <c r="G116" s="5">
        <v>98</v>
      </c>
      <c r="H116" s="5">
        <v>6</v>
      </c>
      <c r="I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104</v>
      </c>
      <c r="R116" s="23">
        <v>6</v>
      </c>
      <c r="S116" s="23">
        <f t="shared" si="3"/>
        <v>0</v>
      </c>
      <c r="T116" s="23">
        <f t="shared" si="4"/>
        <v>6</v>
      </c>
      <c r="V116" s="23">
        <f t="shared" si="5"/>
        <v>9900</v>
      </c>
      <c r="W116" s="5">
        <v>104</v>
      </c>
      <c r="X116" s="5">
        <v>6</v>
      </c>
      <c r="Y116" s="5">
        <v>0</v>
      </c>
      <c r="Z116" s="5">
        <v>0</v>
      </c>
      <c r="AA116" s="5">
        <v>0</v>
      </c>
      <c r="AB116" s="5">
        <v>10</v>
      </c>
      <c r="AC116" s="5">
        <v>7</v>
      </c>
      <c r="AD116" s="5">
        <v>3</v>
      </c>
      <c r="AE116" s="5">
        <v>0</v>
      </c>
    </row>
    <row r="117" spans="1:31">
      <c r="A117" s="5" t="s">
        <v>186</v>
      </c>
      <c r="B117" s="5">
        <v>2143012270</v>
      </c>
      <c r="C117" s="5" t="s">
        <v>189</v>
      </c>
      <c r="D117" s="5" t="s">
        <v>190</v>
      </c>
      <c r="E117" s="5">
        <v>257</v>
      </c>
      <c r="F117" s="5">
        <v>0</v>
      </c>
      <c r="G117" s="5">
        <v>257</v>
      </c>
      <c r="H117" s="5">
        <v>-33</v>
      </c>
      <c r="I117" s="5">
        <v>0</v>
      </c>
      <c r="L117" s="5">
        <v>15</v>
      </c>
      <c r="M117" s="5">
        <v>13</v>
      </c>
      <c r="N117" s="5">
        <v>2</v>
      </c>
      <c r="O117" s="5">
        <v>2</v>
      </c>
      <c r="P117" s="5">
        <v>0</v>
      </c>
      <c r="Q117" s="5">
        <v>224</v>
      </c>
      <c r="R117" s="23">
        <v>8</v>
      </c>
      <c r="S117" s="23">
        <f t="shared" si="3"/>
        <v>15</v>
      </c>
      <c r="T117" s="23">
        <f t="shared" si="4"/>
        <v>23</v>
      </c>
      <c r="V117" s="23">
        <f t="shared" si="5"/>
        <v>37950</v>
      </c>
      <c r="W117" s="5">
        <v>224</v>
      </c>
      <c r="X117" s="5">
        <v>8</v>
      </c>
      <c r="Y117" s="5">
        <v>0</v>
      </c>
      <c r="Z117" s="5">
        <v>0</v>
      </c>
      <c r="AA117" s="5">
        <v>0</v>
      </c>
      <c r="AB117" s="5">
        <v>15</v>
      </c>
      <c r="AC117" s="5">
        <v>12</v>
      </c>
      <c r="AD117" s="5">
        <v>3</v>
      </c>
      <c r="AE117" s="5">
        <v>1</v>
      </c>
    </row>
    <row r="118" spans="1:31">
      <c r="A118" s="5" t="s">
        <v>186</v>
      </c>
      <c r="B118" s="5">
        <v>2143012312</v>
      </c>
      <c r="C118" s="5" t="s">
        <v>191</v>
      </c>
      <c r="D118" s="5" t="s">
        <v>190</v>
      </c>
      <c r="E118" s="5">
        <v>249</v>
      </c>
      <c r="F118" s="5">
        <v>0</v>
      </c>
      <c r="G118" s="5">
        <v>249</v>
      </c>
      <c r="H118" s="5">
        <v>6</v>
      </c>
      <c r="I118" s="5">
        <v>0</v>
      </c>
      <c r="L118" s="5">
        <v>14</v>
      </c>
      <c r="M118" s="5">
        <v>15</v>
      </c>
      <c r="N118" s="5">
        <v>-1</v>
      </c>
      <c r="O118" s="5">
        <v>3</v>
      </c>
      <c r="P118" s="5">
        <v>0</v>
      </c>
      <c r="Q118" s="5">
        <v>255</v>
      </c>
      <c r="R118" s="23">
        <v>9</v>
      </c>
      <c r="S118" s="23">
        <f t="shared" si="3"/>
        <v>18</v>
      </c>
      <c r="T118" s="23">
        <f t="shared" si="4"/>
        <v>27</v>
      </c>
      <c r="V118" s="23">
        <f t="shared" si="5"/>
        <v>44550</v>
      </c>
      <c r="W118" s="5">
        <v>255</v>
      </c>
      <c r="X118" s="5">
        <v>9</v>
      </c>
      <c r="Y118" s="5">
        <v>0</v>
      </c>
      <c r="Z118" s="5">
        <v>0</v>
      </c>
      <c r="AA118" s="5">
        <v>0</v>
      </c>
      <c r="AB118" s="5">
        <v>14</v>
      </c>
      <c r="AC118" s="5">
        <v>14</v>
      </c>
      <c r="AD118" s="5">
        <v>3</v>
      </c>
      <c r="AE118" s="5">
        <v>2</v>
      </c>
    </row>
    <row r="119" spans="1:31">
      <c r="A119" s="5" t="s">
        <v>186</v>
      </c>
      <c r="B119" s="5">
        <v>2143012317</v>
      </c>
      <c r="C119" s="5" t="s">
        <v>192</v>
      </c>
      <c r="D119" s="5" t="s">
        <v>188</v>
      </c>
      <c r="E119" s="5">
        <v>79</v>
      </c>
      <c r="F119" s="5">
        <v>0</v>
      </c>
      <c r="G119" s="5">
        <v>79</v>
      </c>
      <c r="H119" s="5">
        <v>-15</v>
      </c>
      <c r="I119" s="5">
        <v>0</v>
      </c>
      <c r="L119" s="5">
        <v>9</v>
      </c>
      <c r="M119" s="5">
        <v>6</v>
      </c>
      <c r="N119" s="5">
        <v>3</v>
      </c>
      <c r="O119" s="5">
        <v>2</v>
      </c>
      <c r="P119" s="5">
        <v>0</v>
      </c>
      <c r="Q119" s="5">
        <v>64</v>
      </c>
      <c r="R119" s="23">
        <v>5</v>
      </c>
      <c r="S119" s="23">
        <f t="shared" si="3"/>
        <v>8</v>
      </c>
      <c r="T119" s="23">
        <f t="shared" si="4"/>
        <v>13</v>
      </c>
      <c r="V119" s="23">
        <f t="shared" si="5"/>
        <v>21450</v>
      </c>
      <c r="W119" s="5">
        <v>64</v>
      </c>
      <c r="X119" s="5">
        <v>5</v>
      </c>
      <c r="Y119" s="5">
        <v>0</v>
      </c>
      <c r="Z119" s="5">
        <v>0</v>
      </c>
      <c r="AA119" s="5">
        <v>0</v>
      </c>
      <c r="AB119" s="5">
        <v>9</v>
      </c>
      <c r="AC119" s="5">
        <v>6</v>
      </c>
      <c r="AD119" s="5">
        <v>3</v>
      </c>
      <c r="AE119" s="5">
        <v>0</v>
      </c>
    </row>
    <row r="120" spans="1:31">
      <c r="A120" s="5" t="s">
        <v>186</v>
      </c>
      <c r="B120" s="5">
        <v>2143012546</v>
      </c>
      <c r="C120" s="5" t="s">
        <v>193</v>
      </c>
      <c r="D120" s="5" t="s">
        <v>190</v>
      </c>
      <c r="E120" s="5">
        <v>37</v>
      </c>
      <c r="F120" s="5">
        <v>0</v>
      </c>
      <c r="G120" s="5">
        <v>37</v>
      </c>
      <c r="H120" s="5">
        <v>1</v>
      </c>
      <c r="I120" s="5">
        <v>0</v>
      </c>
      <c r="L120" s="5">
        <v>6</v>
      </c>
      <c r="M120" s="5">
        <v>5</v>
      </c>
      <c r="N120" s="5">
        <v>1</v>
      </c>
      <c r="O120" s="5">
        <v>2</v>
      </c>
      <c r="P120" s="5">
        <v>0</v>
      </c>
      <c r="Q120" s="5">
        <v>38</v>
      </c>
      <c r="R120" s="23">
        <v>3</v>
      </c>
      <c r="S120" s="23">
        <f t="shared" si="3"/>
        <v>7</v>
      </c>
      <c r="T120" s="23">
        <f t="shared" si="4"/>
        <v>10</v>
      </c>
      <c r="V120" s="23">
        <f t="shared" si="5"/>
        <v>16500</v>
      </c>
      <c r="W120" s="5">
        <v>38</v>
      </c>
      <c r="X120" s="5">
        <v>3</v>
      </c>
      <c r="Y120" s="5">
        <v>0</v>
      </c>
      <c r="Z120" s="5">
        <v>0</v>
      </c>
      <c r="AA120" s="5">
        <v>0</v>
      </c>
      <c r="AB120" s="5">
        <v>5</v>
      </c>
      <c r="AC120" s="5">
        <v>3</v>
      </c>
      <c r="AD120" s="5">
        <v>2</v>
      </c>
      <c r="AE120" s="5">
        <v>0</v>
      </c>
    </row>
    <row r="121" spans="1:31">
      <c r="A121" s="5" t="s">
        <v>186</v>
      </c>
      <c r="B121" s="5">
        <v>2143012554</v>
      </c>
      <c r="C121" s="5" t="s">
        <v>194</v>
      </c>
      <c r="D121" s="5" t="s">
        <v>188</v>
      </c>
      <c r="E121" s="5">
        <v>163</v>
      </c>
      <c r="F121" s="5">
        <v>0</v>
      </c>
      <c r="G121" s="5">
        <v>163</v>
      </c>
      <c r="H121" s="5">
        <v>-29</v>
      </c>
      <c r="I121" s="5">
        <v>0</v>
      </c>
      <c r="L121" s="5">
        <v>10</v>
      </c>
      <c r="M121" s="5">
        <v>6</v>
      </c>
      <c r="N121" s="5">
        <v>4</v>
      </c>
      <c r="O121" s="5">
        <v>3</v>
      </c>
      <c r="P121" s="5">
        <v>0</v>
      </c>
      <c r="Q121" s="5">
        <v>134</v>
      </c>
      <c r="R121" s="23">
        <v>6</v>
      </c>
      <c r="S121" s="23">
        <f t="shared" si="3"/>
        <v>9</v>
      </c>
      <c r="T121" s="23">
        <f t="shared" si="4"/>
        <v>15</v>
      </c>
      <c r="V121" s="23">
        <f t="shared" si="5"/>
        <v>24750</v>
      </c>
      <c r="W121" s="5">
        <v>134</v>
      </c>
      <c r="X121" s="5">
        <v>6</v>
      </c>
      <c r="Y121" s="5">
        <v>0</v>
      </c>
      <c r="Z121" s="5">
        <v>0</v>
      </c>
      <c r="AA121" s="5">
        <v>0</v>
      </c>
      <c r="AB121" s="5">
        <v>10</v>
      </c>
      <c r="AC121" s="5">
        <v>4</v>
      </c>
      <c r="AD121" s="5">
        <v>5</v>
      </c>
      <c r="AE121" s="5">
        <v>0</v>
      </c>
    </row>
    <row r="122" spans="1:31">
      <c r="A122" s="5" t="s">
        <v>186</v>
      </c>
      <c r="B122" s="5">
        <v>2143012601</v>
      </c>
      <c r="C122" s="5" t="s">
        <v>195</v>
      </c>
      <c r="D122" s="5" t="s">
        <v>190</v>
      </c>
      <c r="E122" s="5">
        <v>40</v>
      </c>
      <c r="F122" s="5">
        <v>0</v>
      </c>
      <c r="G122" s="5">
        <v>40</v>
      </c>
      <c r="H122" s="5">
        <v>-2</v>
      </c>
      <c r="I122" s="5">
        <v>0</v>
      </c>
      <c r="L122" s="5">
        <v>6</v>
      </c>
      <c r="M122" s="5">
        <v>3</v>
      </c>
      <c r="N122" s="5">
        <v>3</v>
      </c>
      <c r="O122" s="5">
        <v>3</v>
      </c>
      <c r="P122" s="5">
        <v>0</v>
      </c>
      <c r="Q122" s="5">
        <v>38</v>
      </c>
      <c r="R122" s="23">
        <v>4</v>
      </c>
      <c r="S122" s="23">
        <f t="shared" si="3"/>
        <v>6</v>
      </c>
      <c r="T122" s="23">
        <f t="shared" si="4"/>
        <v>10</v>
      </c>
      <c r="V122" s="23">
        <f t="shared" si="5"/>
        <v>16500</v>
      </c>
      <c r="W122" s="5">
        <v>38</v>
      </c>
      <c r="X122" s="5">
        <v>4</v>
      </c>
      <c r="Y122" s="5">
        <v>0</v>
      </c>
      <c r="Z122" s="5">
        <v>0</v>
      </c>
      <c r="AA122" s="5">
        <v>0</v>
      </c>
      <c r="AB122" s="5">
        <v>6</v>
      </c>
      <c r="AC122" s="5">
        <v>2</v>
      </c>
      <c r="AD122" s="5">
        <v>4</v>
      </c>
      <c r="AE122" s="5">
        <v>0</v>
      </c>
    </row>
    <row r="123" spans="1:22">
      <c r="A123" s="5" t="s">
        <v>186</v>
      </c>
      <c r="B123" s="5">
        <v>2143012606</v>
      </c>
      <c r="C123" s="5" t="s">
        <v>196</v>
      </c>
      <c r="D123" s="5" t="s">
        <v>188</v>
      </c>
      <c r="E123" s="5">
        <v>7</v>
      </c>
      <c r="F123" s="5">
        <v>0</v>
      </c>
      <c r="G123" s="5">
        <v>7</v>
      </c>
      <c r="H123" s="5">
        <v>-7</v>
      </c>
      <c r="I123" s="5">
        <v>0</v>
      </c>
      <c r="J123" s="5">
        <v>35000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S123" s="23">
        <f t="shared" si="3"/>
        <v>0</v>
      </c>
      <c r="T123" s="23">
        <f t="shared" si="4"/>
        <v>0</v>
      </c>
      <c r="V123" s="23">
        <f t="shared" si="5"/>
        <v>0</v>
      </c>
    </row>
    <row r="124" spans="1:31">
      <c r="A124" s="5" t="s">
        <v>186</v>
      </c>
      <c r="B124" s="5">
        <v>2143012614</v>
      </c>
      <c r="C124" s="5" t="s">
        <v>197</v>
      </c>
      <c r="D124" s="5" t="s">
        <v>188</v>
      </c>
      <c r="E124" s="5">
        <v>53</v>
      </c>
      <c r="F124" s="5">
        <v>0</v>
      </c>
      <c r="G124" s="5">
        <v>53</v>
      </c>
      <c r="H124" s="5">
        <v>-17</v>
      </c>
      <c r="I124" s="5">
        <v>0</v>
      </c>
      <c r="L124" s="5">
        <v>7</v>
      </c>
      <c r="M124" s="5">
        <v>6</v>
      </c>
      <c r="N124" s="5">
        <v>1</v>
      </c>
      <c r="O124" s="5">
        <v>2</v>
      </c>
      <c r="P124" s="5">
        <v>0</v>
      </c>
      <c r="Q124" s="5">
        <v>36</v>
      </c>
      <c r="R124" s="23">
        <v>4</v>
      </c>
      <c r="S124" s="23">
        <f t="shared" si="3"/>
        <v>8</v>
      </c>
      <c r="T124" s="23">
        <f t="shared" si="4"/>
        <v>12</v>
      </c>
      <c r="V124" s="23">
        <f t="shared" si="5"/>
        <v>19800</v>
      </c>
      <c r="W124" s="5">
        <v>36</v>
      </c>
      <c r="X124" s="5">
        <v>4</v>
      </c>
      <c r="Y124" s="5">
        <v>0</v>
      </c>
      <c r="Z124" s="5">
        <v>0</v>
      </c>
      <c r="AA124" s="5">
        <v>0</v>
      </c>
      <c r="AB124" s="5">
        <v>7</v>
      </c>
      <c r="AC124" s="5">
        <v>5</v>
      </c>
      <c r="AD124" s="5">
        <v>2</v>
      </c>
      <c r="AE124" s="5">
        <v>0</v>
      </c>
    </row>
    <row r="125" spans="1:31">
      <c r="A125" s="5" t="s">
        <v>186</v>
      </c>
      <c r="B125" s="5">
        <v>2143012908</v>
      </c>
      <c r="C125" s="5" t="s">
        <v>198</v>
      </c>
      <c r="D125" s="5" t="s">
        <v>188</v>
      </c>
      <c r="E125" s="5">
        <v>110</v>
      </c>
      <c r="F125" s="5">
        <v>0</v>
      </c>
      <c r="G125" s="5">
        <v>110</v>
      </c>
      <c r="H125" s="5">
        <v>-18</v>
      </c>
      <c r="I125" s="5">
        <v>0</v>
      </c>
      <c r="L125" s="5">
        <v>10</v>
      </c>
      <c r="M125" s="5">
        <v>8</v>
      </c>
      <c r="N125" s="5">
        <v>2</v>
      </c>
      <c r="O125" s="5">
        <v>1</v>
      </c>
      <c r="P125" s="5">
        <v>0</v>
      </c>
      <c r="Q125" s="5">
        <v>92</v>
      </c>
      <c r="R125" s="23">
        <v>6</v>
      </c>
      <c r="S125" s="23">
        <f t="shared" si="3"/>
        <v>9</v>
      </c>
      <c r="T125" s="23">
        <f t="shared" si="4"/>
        <v>15</v>
      </c>
      <c r="V125" s="23">
        <f t="shared" si="5"/>
        <v>24750</v>
      </c>
      <c r="W125" s="5">
        <v>92</v>
      </c>
      <c r="X125" s="5">
        <v>6</v>
      </c>
      <c r="Y125" s="5">
        <v>0</v>
      </c>
      <c r="Z125" s="5">
        <v>0</v>
      </c>
      <c r="AA125" s="5">
        <v>0</v>
      </c>
      <c r="AB125" s="5">
        <v>10</v>
      </c>
      <c r="AC125" s="5">
        <v>7</v>
      </c>
      <c r="AD125" s="5">
        <v>3</v>
      </c>
      <c r="AE125" s="5">
        <v>0</v>
      </c>
    </row>
    <row r="126" spans="1:31">
      <c r="A126" s="5" t="s">
        <v>186</v>
      </c>
      <c r="B126" s="5">
        <v>2143012942</v>
      </c>
      <c r="C126" s="5" t="s">
        <v>199</v>
      </c>
      <c r="D126" s="5" t="s">
        <v>200</v>
      </c>
      <c r="E126" s="5">
        <v>57</v>
      </c>
      <c r="F126" s="5">
        <v>0</v>
      </c>
      <c r="G126" s="5">
        <v>57</v>
      </c>
      <c r="H126" s="5">
        <v>-9</v>
      </c>
      <c r="I126" s="5">
        <v>0</v>
      </c>
      <c r="L126" s="5">
        <v>6</v>
      </c>
      <c r="M126" s="5">
        <v>2</v>
      </c>
      <c r="N126" s="5">
        <v>4</v>
      </c>
      <c r="O126" s="5">
        <v>0</v>
      </c>
      <c r="P126" s="5">
        <v>0</v>
      </c>
      <c r="Q126" s="5">
        <v>48</v>
      </c>
      <c r="R126" s="23">
        <v>4</v>
      </c>
      <c r="S126" s="23">
        <f t="shared" si="3"/>
        <v>2</v>
      </c>
      <c r="T126" s="23">
        <f t="shared" si="4"/>
        <v>6</v>
      </c>
      <c r="V126" s="23">
        <f t="shared" si="5"/>
        <v>9900</v>
      </c>
      <c r="W126" s="5">
        <v>48</v>
      </c>
      <c r="X126" s="5">
        <v>4</v>
      </c>
      <c r="Y126" s="5">
        <v>0</v>
      </c>
      <c r="Z126" s="5">
        <v>0</v>
      </c>
      <c r="AA126" s="5">
        <v>0</v>
      </c>
      <c r="AB126" s="5">
        <v>6</v>
      </c>
      <c r="AC126" s="5">
        <v>1</v>
      </c>
      <c r="AD126" s="5">
        <v>4</v>
      </c>
      <c r="AE126" s="5">
        <v>0</v>
      </c>
    </row>
    <row r="127" spans="1:31">
      <c r="A127" s="5" t="s">
        <v>186</v>
      </c>
      <c r="B127" s="5">
        <v>2143012943</v>
      </c>
      <c r="C127" s="5" t="s">
        <v>201</v>
      </c>
      <c r="D127" s="5" t="s">
        <v>200</v>
      </c>
      <c r="E127" s="5">
        <v>37</v>
      </c>
      <c r="F127" s="5">
        <v>0</v>
      </c>
      <c r="G127" s="5">
        <v>37</v>
      </c>
      <c r="H127" s="5">
        <v>-1</v>
      </c>
      <c r="I127" s="5">
        <v>0</v>
      </c>
      <c r="L127" s="5">
        <v>7</v>
      </c>
      <c r="M127" s="5">
        <v>4</v>
      </c>
      <c r="N127" s="5">
        <v>3</v>
      </c>
      <c r="O127" s="5">
        <v>3</v>
      </c>
      <c r="P127" s="5">
        <v>0</v>
      </c>
      <c r="Q127" s="5">
        <v>36</v>
      </c>
      <c r="R127" s="23">
        <v>5</v>
      </c>
      <c r="S127" s="23">
        <f t="shared" si="3"/>
        <v>7</v>
      </c>
      <c r="T127" s="23">
        <f t="shared" si="4"/>
        <v>12</v>
      </c>
      <c r="V127" s="23">
        <f t="shared" si="5"/>
        <v>19800</v>
      </c>
      <c r="W127" s="5">
        <v>36</v>
      </c>
      <c r="X127" s="5">
        <v>5</v>
      </c>
      <c r="Y127" s="5">
        <v>0</v>
      </c>
      <c r="Z127" s="5">
        <v>0</v>
      </c>
      <c r="AA127" s="5">
        <v>0</v>
      </c>
      <c r="AB127" s="5">
        <v>6</v>
      </c>
      <c r="AC127" s="5">
        <v>2</v>
      </c>
      <c r="AD127" s="5">
        <v>5</v>
      </c>
      <c r="AE127" s="5">
        <v>0</v>
      </c>
    </row>
    <row r="128" spans="1:31">
      <c r="A128" s="5" t="s">
        <v>186</v>
      </c>
      <c r="B128" s="5">
        <v>2143012944</v>
      </c>
      <c r="C128" s="5" t="s">
        <v>202</v>
      </c>
      <c r="D128" s="5" t="s">
        <v>200</v>
      </c>
      <c r="E128" s="5">
        <v>39</v>
      </c>
      <c r="F128" s="5">
        <v>0</v>
      </c>
      <c r="G128" s="5">
        <v>39</v>
      </c>
      <c r="H128" s="5">
        <v>-17</v>
      </c>
      <c r="I128" s="5">
        <v>0</v>
      </c>
      <c r="L128" s="5">
        <v>7</v>
      </c>
      <c r="M128" s="5">
        <v>4</v>
      </c>
      <c r="N128" s="5">
        <v>3</v>
      </c>
      <c r="O128" s="5">
        <v>1</v>
      </c>
      <c r="P128" s="5">
        <v>0</v>
      </c>
      <c r="Q128" s="5">
        <v>22</v>
      </c>
      <c r="R128" s="23">
        <v>3</v>
      </c>
      <c r="S128" s="23">
        <f t="shared" si="3"/>
        <v>5</v>
      </c>
      <c r="T128" s="23">
        <f t="shared" si="4"/>
        <v>8</v>
      </c>
      <c r="V128" s="23">
        <f t="shared" si="5"/>
        <v>13200</v>
      </c>
      <c r="W128" s="5">
        <v>22</v>
      </c>
      <c r="X128" s="5">
        <v>3</v>
      </c>
      <c r="AB128" s="5">
        <v>5</v>
      </c>
      <c r="AC128" s="5">
        <v>3</v>
      </c>
      <c r="AD128" s="5">
        <v>2</v>
      </c>
      <c r="AE128" s="5">
        <v>0</v>
      </c>
    </row>
    <row r="129" spans="1:31">
      <c r="A129" s="5" t="s">
        <v>186</v>
      </c>
      <c r="B129" s="5">
        <v>2143012945</v>
      </c>
      <c r="C129" s="5" t="s">
        <v>203</v>
      </c>
      <c r="D129" s="5" t="s">
        <v>200</v>
      </c>
      <c r="E129" s="5">
        <v>430</v>
      </c>
      <c r="F129" s="5">
        <v>0</v>
      </c>
      <c r="G129" s="5">
        <v>430</v>
      </c>
      <c r="H129" s="5">
        <v>0</v>
      </c>
      <c r="I129" s="5">
        <v>0</v>
      </c>
      <c r="L129" s="5">
        <v>22</v>
      </c>
      <c r="M129" s="5">
        <v>19</v>
      </c>
      <c r="N129" s="5">
        <v>3</v>
      </c>
      <c r="O129" s="5">
        <v>3</v>
      </c>
      <c r="P129" s="5">
        <v>0</v>
      </c>
      <c r="Q129" s="5">
        <v>430</v>
      </c>
      <c r="R129" s="23">
        <v>12</v>
      </c>
      <c r="S129" s="23">
        <f t="shared" si="3"/>
        <v>22</v>
      </c>
      <c r="T129" s="23">
        <f t="shared" si="4"/>
        <v>34</v>
      </c>
      <c r="V129" s="23">
        <f t="shared" si="5"/>
        <v>56100</v>
      </c>
      <c r="W129" s="5">
        <v>430</v>
      </c>
      <c r="X129" s="5">
        <v>12</v>
      </c>
      <c r="Y129" s="5">
        <v>0</v>
      </c>
      <c r="Z129" s="5">
        <v>0</v>
      </c>
      <c r="AA129" s="5">
        <v>0</v>
      </c>
      <c r="AB129" s="5">
        <v>23</v>
      </c>
      <c r="AC129" s="5">
        <v>18</v>
      </c>
      <c r="AD129" s="5">
        <v>5</v>
      </c>
      <c r="AE129" s="5">
        <v>0</v>
      </c>
    </row>
    <row r="130" spans="1:31">
      <c r="A130" s="5" t="s">
        <v>186</v>
      </c>
      <c r="B130" s="5">
        <v>2143012947</v>
      </c>
      <c r="C130" s="5" t="s">
        <v>204</v>
      </c>
      <c r="D130" s="5" t="s">
        <v>200</v>
      </c>
      <c r="E130" s="5">
        <v>32</v>
      </c>
      <c r="F130" s="5">
        <v>0</v>
      </c>
      <c r="G130" s="5">
        <v>32</v>
      </c>
      <c r="H130" s="5">
        <v>12</v>
      </c>
      <c r="I130" s="5">
        <v>3600</v>
      </c>
      <c r="L130" s="5">
        <v>6</v>
      </c>
      <c r="M130" s="5">
        <v>6</v>
      </c>
      <c r="N130" s="5">
        <v>0</v>
      </c>
      <c r="O130" s="5">
        <v>1</v>
      </c>
      <c r="P130" s="5">
        <v>0</v>
      </c>
      <c r="Q130" s="5">
        <v>44</v>
      </c>
      <c r="R130" s="23">
        <v>4</v>
      </c>
      <c r="S130" s="23">
        <f t="shared" si="3"/>
        <v>7</v>
      </c>
      <c r="T130" s="23">
        <f t="shared" si="4"/>
        <v>11</v>
      </c>
      <c r="V130" s="23">
        <f t="shared" si="5"/>
        <v>18150</v>
      </c>
      <c r="W130" s="5">
        <v>44</v>
      </c>
      <c r="X130" s="5">
        <v>4</v>
      </c>
      <c r="AB130" s="5">
        <v>7</v>
      </c>
      <c r="AC130" s="5">
        <v>6</v>
      </c>
      <c r="AD130" s="5">
        <v>1</v>
      </c>
      <c r="AE130" s="5">
        <v>0</v>
      </c>
    </row>
    <row r="131" spans="1:31">
      <c r="A131" s="5" t="s">
        <v>186</v>
      </c>
      <c r="B131" s="5">
        <v>2143012948</v>
      </c>
      <c r="C131" s="5" t="s">
        <v>205</v>
      </c>
      <c r="D131" s="5" t="s">
        <v>200</v>
      </c>
      <c r="E131" s="5">
        <v>293</v>
      </c>
      <c r="F131" s="5">
        <v>0</v>
      </c>
      <c r="G131" s="5">
        <v>293</v>
      </c>
      <c r="H131" s="5">
        <v>1</v>
      </c>
      <c r="I131" s="5">
        <v>0</v>
      </c>
      <c r="L131" s="5">
        <v>19</v>
      </c>
      <c r="M131" s="5">
        <v>18</v>
      </c>
      <c r="N131" s="5">
        <v>1</v>
      </c>
      <c r="O131" s="5">
        <v>2</v>
      </c>
      <c r="P131" s="5">
        <v>0</v>
      </c>
      <c r="Q131" s="5">
        <v>294</v>
      </c>
      <c r="R131" s="23">
        <v>9</v>
      </c>
      <c r="S131" s="23">
        <f t="shared" ref="S131:S194" si="6">M131+O131+P131</f>
        <v>20</v>
      </c>
      <c r="T131" s="23">
        <f t="shared" ref="T131:T194" si="7">R131+S131</f>
        <v>29</v>
      </c>
      <c r="V131" s="23">
        <f t="shared" ref="V131:V194" si="8">T131*1650</f>
        <v>47850</v>
      </c>
      <c r="W131" s="5">
        <v>294</v>
      </c>
      <c r="X131" s="5">
        <v>9</v>
      </c>
      <c r="Y131" s="5">
        <v>0</v>
      </c>
      <c r="Z131" s="5">
        <v>0</v>
      </c>
      <c r="AA131" s="5">
        <v>0</v>
      </c>
      <c r="AB131" s="5">
        <v>19</v>
      </c>
      <c r="AC131" s="5">
        <v>17</v>
      </c>
      <c r="AD131" s="5">
        <v>3</v>
      </c>
      <c r="AE131" s="5">
        <v>0</v>
      </c>
    </row>
    <row r="132" spans="1:31">
      <c r="A132" s="5" t="s">
        <v>186</v>
      </c>
      <c r="B132" s="5">
        <v>2143012949</v>
      </c>
      <c r="C132" s="5" t="s">
        <v>206</v>
      </c>
      <c r="D132" s="5" t="s">
        <v>200</v>
      </c>
      <c r="E132" s="5">
        <v>77</v>
      </c>
      <c r="F132" s="5">
        <v>0</v>
      </c>
      <c r="G132" s="5">
        <v>77</v>
      </c>
      <c r="H132" s="5">
        <v>-10</v>
      </c>
      <c r="I132" s="5">
        <v>0</v>
      </c>
      <c r="L132" s="5">
        <v>10</v>
      </c>
      <c r="M132" s="5">
        <v>8</v>
      </c>
      <c r="N132" s="5">
        <v>2</v>
      </c>
      <c r="O132" s="5">
        <v>3</v>
      </c>
      <c r="P132" s="5">
        <v>0</v>
      </c>
      <c r="Q132" s="5">
        <v>67</v>
      </c>
      <c r="R132" s="23">
        <v>6</v>
      </c>
      <c r="S132" s="23">
        <f t="shared" si="6"/>
        <v>11</v>
      </c>
      <c r="T132" s="23">
        <f t="shared" si="7"/>
        <v>17</v>
      </c>
      <c r="V132" s="23">
        <f t="shared" si="8"/>
        <v>28050</v>
      </c>
      <c r="W132" s="5">
        <v>67</v>
      </c>
      <c r="X132" s="5">
        <v>6</v>
      </c>
      <c r="Y132" s="5">
        <v>0</v>
      </c>
      <c r="Z132" s="5">
        <v>0</v>
      </c>
      <c r="AA132" s="5">
        <v>0</v>
      </c>
      <c r="AB132" s="5">
        <v>10</v>
      </c>
      <c r="AC132" s="5">
        <v>7</v>
      </c>
      <c r="AD132" s="5">
        <v>3</v>
      </c>
      <c r="AE132" s="5">
        <v>0</v>
      </c>
    </row>
    <row r="133" spans="1:31">
      <c r="A133" s="5" t="s">
        <v>186</v>
      </c>
      <c r="B133" s="5">
        <v>2143013329</v>
      </c>
      <c r="C133" s="5" t="s">
        <v>207</v>
      </c>
      <c r="D133" s="5" t="s">
        <v>188</v>
      </c>
      <c r="E133" s="5">
        <v>30</v>
      </c>
      <c r="F133" s="5">
        <v>0</v>
      </c>
      <c r="G133" s="5">
        <v>30</v>
      </c>
      <c r="H133" s="5">
        <v>-19</v>
      </c>
      <c r="I133" s="5">
        <v>0</v>
      </c>
      <c r="L133" s="5">
        <v>6</v>
      </c>
      <c r="M133" s="5">
        <v>6</v>
      </c>
      <c r="N133" s="5">
        <v>0</v>
      </c>
      <c r="O133" s="5">
        <v>0</v>
      </c>
      <c r="P133" s="5">
        <v>0</v>
      </c>
      <c r="Q133" s="5">
        <v>11</v>
      </c>
      <c r="R133" s="23">
        <v>2</v>
      </c>
      <c r="S133" s="23">
        <f t="shared" si="6"/>
        <v>6</v>
      </c>
      <c r="T133" s="23">
        <f t="shared" si="7"/>
        <v>8</v>
      </c>
      <c r="V133" s="23">
        <f t="shared" si="8"/>
        <v>13200</v>
      </c>
      <c r="W133" s="5">
        <v>11</v>
      </c>
      <c r="X133" s="5">
        <v>2</v>
      </c>
      <c r="Y133" s="5">
        <v>0</v>
      </c>
      <c r="Z133" s="5">
        <v>0</v>
      </c>
      <c r="AA133" s="5">
        <v>0</v>
      </c>
      <c r="AB133" s="5">
        <v>4</v>
      </c>
      <c r="AC133" s="5">
        <v>4</v>
      </c>
      <c r="AD133" s="5">
        <v>0</v>
      </c>
      <c r="AE133" s="5">
        <v>0</v>
      </c>
    </row>
    <row r="134" spans="1:31">
      <c r="A134" s="5" t="s">
        <v>186</v>
      </c>
      <c r="B134" s="5">
        <v>2143013423</v>
      </c>
      <c r="C134" s="5" t="s">
        <v>208</v>
      </c>
      <c r="D134" s="5" t="s">
        <v>190</v>
      </c>
      <c r="E134" s="5">
        <v>35</v>
      </c>
      <c r="F134" s="5">
        <v>0</v>
      </c>
      <c r="G134" s="5">
        <v>35</v>
      </c>
      <c r="H134" s="5">
        <v>-5</v>
      </c>
      <c r="I134" s="5">
        <v>0</v>
      </c>
      <c r="L134" s="5">
        <v>6</v>
      </c>
      <c r="M134" s="5">
        <v>4</v>
      </c>
      <c r="N134" s="5">
        <v>2</v>
      </c>
      <c r="O134" s="5">
        <v>0</v>
      </c>
      <c r="P134" s="5">
        <v>0</v>
      </c>
      <c r="Q134" s="5">
        <v>30</v>
      </c>
      <c r="R134" s="23">
        <v>3</v>
      </c>
      <c r="S134" s="23">
        <f t="shared" si="6"/>
        <v>4</v>
      </c>
      <c r="T134" s="23">
        <f t="shared" si="7"/>
        <v>7</v>
      </c>
      <c r="V134" s="23">
        <f t="shared" si="8"/>
        <v>11550</v>
      </c>
      <c r="W134" s="5">
        <v>30</v>
      </c>
      <c r="X134" s="5">
        <v>3</v>
      </c>
      <c r="Y134" s="5">
        <v>0</v>
      </c>
      <c r="Z134" s="5">
        <v>0</v>
      </c>
      <c r="AA134" s="5">
        <v>0</v>
      </c>
      <c r="AB134" s="5">
        <v>6</v>
      </c>
      <c r="AC134" s="5">
        <v>4</v>
      </c>
      <c r="AD134" s="5">
        <v>1</v>
      </c>
      <c r="AE134" s="5">
        <v>0</v>
      </c>
    </row>
    <row r="135" spans="1:31">
      <c r="A135" s="5" t="s">
        <v>186</v>
      </c>
      <c r="B135" s="5">
        <v>2143013686</v>
      </c>
      <c r="C135" s="5" t="s">
        <v>209</v>
      </c>
      <c r="D135" s="5" t="s">
        <v>190</v>
      </c>
      <c r="E135" s="5">
        <v>107</v>
      </c>
      <c r="F135" s="5">
        <v>0</v>
      </c>
      <c r="G135" s="5">
        <v>107</v>
      </c>
      <c r="H135" s="5">
        <v>-6</v>
      </c>
      <c r="I135" s="5">
        <v>0</v>
      </c>
      <c r="L135" s="5">
        <v>10</v>
      </c>
      <c r="M135" s="5">
        <v>8</v>
      </c>
      <c r="N135" s="5">
        <v>2</v>
      </c>
      <c r="O135" s="5">
        <v>1</v>
      </c>
      <c r="P135" s="5">
        <v>0</v>
      </c>
      <c r="Q135" s="5">
        <v>101</v>
      </c>
      <c r="R135" s="23">
        <v>7</v>
      </c>
      <c r="S135" s="23">
        <f t="shared" si="6"/>
        <v>9</v>
      </c>
      <c r="T135" s="23">
        <f t="shared" si="7"/>
        <v>16</v>
      </c>
      <c r="V135" s="23">
        <f t="shared" si="8"/>
        <v>26400</v>
      </c>
      <c r="W135" s="5">
        <v>101</v>
      </c>
      <c r="X135" s="5">
        <v>7</v>
      </c>
      <c r="Y135" s="5">
        <v>0</v>
      </c>
      <c r="Z135" s="5">
        <v>0</v>
      </c>
      <c r="AA135" s="5">
        <v>0</v>
      </c>
      <c r="AB135" s="5">
        <v>10</v>
      </c>
      <c r="AC135" s="5">
        <v>8</v>
      </c>
      <c r="AD135" s="5">
        <v>2</v>
      </c>
      <c r="AE135" s="5">
        <v>0</v>
      </c>
    </row>
    <row r="136" spans="1:31">
      <c r="A136" s="5" t="s">
        <v>186</v>
      </c>
      <c r="B136" s="5">
        <v>2143014542</v>
      </c>
      <c r="C136" s="5" t="s">
        <v>210</v>
      </c>
      <c r="D136" s="5" t="s">
        <v>188</v>
      </c>
      <c r="E136" s="5">
        <v>1012</v>
      </c>
      <c r="F136" s="5">
        <v>0</v>
      </c>
      <c r="G136" s="5">
        <v>1012</v>
      </c>
      <c r="H136" s="5">
        <v>-61</v>
      </c>
      <c r="I136" s="5">
        <v>0</v>
      </c>
      <c r="L136" s="5">
        <v>62</v>
      </c>
      <c r="M136" s="5">
        <v>56</v>
      </c>
      <c r="N136" s="5">
        <v>6</v>
      </c>
      <c r="O136" s="5">
        <v>8</v>
      </c>
      <c r="P136" s="5">
        <v>0</v>
      </c>
      <c r="Q136" s="5">
        <v>951</v>
      </c>
      <c r="R136" s="23">
        <v>24</v>
      </c>
      <c r="S136" s="23">
        <f t="shared" si="6"/>
        <v>64</v>
      </c>
      <c r="T136" s="23">
        <f t="shared" si="7"/>
        <v>88</v>
      </c>
      <c r="V136" s="23">
        <f t="shared" si="8"/>
        <v>145200</v>
      </c>
      <c r="W136" s="5">
        <v>951</v>
      </c>
      <c r="X136" s="5">
        <v>24</v>
      </c>
      <c r="Y136" s="5">
        <v>0</v>
      </c>
      <c r="Z136" s="5">
        <v>0</v>
      </c>
      <c r="AA136" s="5">
        <v>0</v>
      </c>
      <c r="AB136" s="5">
        <v>52</v>
      </c>
      <c r="AC136" s="5">
        <v>44</v>
      </c>
      <c r="AD136" s="5">
        <v>7</v>
      </c>
      <c r="AE136" s="5">
        <v>0</v>
      </c>
    </row>
    <row r="137" spans="1:31">
      <c r="A137" s="5" t="s">
        <v>186</v>
      </c>
      <c r="B137" s="5">
        <v>3143011039</v>
      </c>
      <c r="C137" s="5" t="s">
        <v>211</v>
      </c>
      <c r="D137" s="5" t="s">
        <v>188</v>
      </c>
      <c r="E137" s="5">
        <v>0</v>
      </c>
      <c r="F137" s="5">
        <v>315</v>
      </c>
      <c r="G137" s="5">
        <v>315</v>
      </c>
      <c r="H137" s="5">
        <v>-60</v>
      </c>
      <c r="I137" s="5">
        <v>0</v>
      </c>
      <c r="L137" s="5">
        <v>22</v>
      </c>
      <c r="M137" s="5">
        <v>21</v>
      </c>
      <c r="N137" s="5">
        <v>1</v>
      </c>
      <c r="O137" s="5">
        <v>1</v>
      </c>
      <c r="P137" s="5">
        <v>0</v>
      </c>
      <c r="Q137" s="5">
        <v>255</v>
      </c>
      <c r="R137" s="23">
        <v>6</v>
      </c>
      <c r="S137" s="23">
        <f t="shared" si="6"/>
        <v>22</v>
      </c>
      <c r="T137" s="23">
        <f t="shared" si="7"/>
        <v>28</v>
      </c>
      <c r="V137" s="23">
        <f t="shared" si="8"/>
        <v>46200</v>
      </c>
      <c r="W137" s="5">
        <v>0</v>
      </c>
      <c r="X137" s="5">
        <v>0</v>
      </c>
      <c r="Y137" s="5">
        <v>255</v>
      </c>
      <c r="Z137" s="5">
        <v>6</v>
      </c>
      <c r="AA137" s="5">
        <v>0</v>
      </c>
      <c r="AB137" s="5">
        <v>22</v>
      </c>
      <c r="AC137" s="5">
        <v>21</v>
      </c>
      <c r="AD137" s="5">
        <v>1</v>
      </c>
      <c r="AE137" s="5">
        <v>0</v>
      </c>
    </row>
    <row r="138" spans="1:31">
      <c r="A138" s="5" t="s">
        <v>186</v>
      </c>
      <c r="B138" s="5">
        <v>3143011078</v>
      </c>
      <c r="C138" s="5" t="s">
        <v>212</v>
      </c>
      <c r="D138" s="5" t="s">
        <v>190</v>
      </c>
      <c r="E138" s="5">
        <v>0</v>
      </c>
      <c r="F138" s="5">
        <v>523</v>
      </c>
      <c r="G138" s="5">
        <v>523</v>
      </c>
      <c r="H138" s="5">
        <v>-20</v>
      </c>
      <c r="I138" s="5">
        <v>0</v>
      </c>
      <c r="L138" s="5">
        <v>37</v>
      </c>
      <c r="M138" s="5">
        <v>30</v>
      </c>
      <c r="N138" s="5">
        <v>7</v>
      </c>
      <c r="O138" s="5">
        <v>5</v>
      </c>
      <c r="P138" s="5">
        <v>0</v>
      </c>
      <c r="Q138" s="5">
        <v>503</v>
      </c>
      <c r="R138" s="23">
        <v>12</v>
      </c>
      <c r="S138" s="23">
        <f t="shared" si="6"/>
        <v>35</v>
      </c>
      <c r="T138" s="23">
        <f t="shared" si="7"/>
        <v>47</v>
      </c>
      <c r="V138" s="23">
        <f t="shared" si="8"/>
        <v>77550</v>
      </c>
      <c r="W138" s="5">
        <v>0</v>
      </c>
      <c r="X138" s="5">
        <v>0</v>
      </c>
      <c r="Y138" s="5">
        <v>503</v>
      </c>
      <c r="Z138" s="5">
        <v>12</v>
      </c>
      <c r="AA138" s="5">
        <v>0</v>
      </c>
      <c r="AB138" s="5">
        <v>37</v>
      </c>
      <c r="AC138" s="5">
        <v>28</v>
      </c>
      <c r="AD138" s="5">
        <v>5</v>
      </c>
      <c r="AE138" s="5">
        <v>1</v>
      </c>
    </row>
    <row r="139" spans="1:31">
      <c r="A139" s="5" t="s">
        <v>186</v>
      </c>
      <c r="B139" s="5">
        <v>3143011079</v>
      </c>
      <c r="C139" s="5" t="s">
        <v>213</v>
      </c>
      <c r="D139" s="5" t="s">
        <v>190</v>
      </c>
      <c r="E139" s="5">
        <v>0</v>
      </c>
      <c r="F139" s="5">
        <v>420</v>
      </c>
      <c r="G139" s="5">
        <v>420</v>
      </c>
      <c r="H139" s="5">
        <v>-57</v>
      </c>
      <c r="I139" s="5">
        <v>0</v>
      </c>
      <c r="L139" s="5">
        <v>31</v>
      </c>
      <c r="M139" s="5">
        <v>25</v>
      </c>
      <c r="N139" s="5">
        <v>6</v>
      </c>
      <c r="O139" s="5">
        <v>3</v>
      </c>
      <c r="P139" s="5">
        <v>0</v>
      </c>
      <c r="Q139" s="5">
        <v>363</v>
      </c>
      <c r="R139" s="23">
        <v>8</v>
      </c>
      <c r="S139" s="23">
        <f t="shared" si="6"/>
        <v>28</v>
      </c>
      <c r="T139" s="23">
        <f t="shared" si="7"/>
        <v>36</v>
      </c>
      <c r="V139" s="23">
        <f t="shared" si="8"/>
        <v>59400</v>
      </c>
      <c r="Y139" s="5">
        <v>363</v>
      </c>
      <c r="Z139" s="5">
        <v>8</v>
      </c>
      <c r="AA139" s="5">
        <v>0</v>
      </c>
      <c r="AB139" s="5">
        <v>28</v>
      </c>
      <c r="AC139" s="5">
        <v>25</v>
      </c>
      <c r="AD139" s="5">
        <v>3</v>
      </c>
      <c r="AE139" s="5">
        <v>1</v>
      </c>
    </row>
    <row r="140" spans="1:31">
      <c r="A140" s="5" t="s">
        <v>186</v>
      </c>
      <c r="B140" s="5">
        <v>3143011139</v>
      </c>
      <c r="C140" s="5" t="s">
        <v>214</v>
      </c>
      <c r="D140" s="5" t="s">
        <v>200</v>
      </c>
      <c r="E140" s="5">
        <v>0</v>
      </c>
      <c r="F140" s="5">
        <v>599</v>
      </c>
      <c r="G140" s="5">
        <v>599</v>
      </c>
      <c r="H140" s="5">
        <v>24</v>
      </c>
      <c r="I140" s="5">
        <v>9600</v>
      </c>
      <c r="K140" s="5">
        <v>418</v>
      </c>
      <c r="L140" s="5">
        <v>44</v>
      </c>
      <c r="M140" s="5">
        <v>38</v>
      </c>
      <c r="N140" s="5">
        <v>6</v>
      </c>
      <c r="O140" s="5">
        <v>7</v>
      </c>
      <c r="P140" s="5">
        <v>0</v>
      </c>
      <c r="Q140" s="5">
        <v>623</v>
      </c>
      <c r="R140" s="23">
        <v>12</v>
      </c>
      <c r="S140" s="23">
        <f t="shared" si="6"/>
        <v>45</v>
      </c>
      <c r="T140" s="23">
        <f t="shared" si="7"/>
        <v>57</v>
      </c>
      <c r="V140" s="23">
        <f t="shared" si="8"/>
        <v>94050</v>
      </c>
      <c r="W140" s="5">
        <v>0</v>
      </c>
      <c r="X140" s="5">
        <v>0</v>
      </c>
      <c r="Y140" s="5">
        <v>623</v>
      </c>
      <c r="Z140" s="5">
        <v>12</v>
      </c>
      <c r="AA140" s="5">
        <v>368</v>
      </c>
      <c r="AB140" s="5">
        <v>42</v>
      </c>
      <c r="AC140" s="5">
        <v>39</v>
      </c>
      <c r="AD140" s="5">
        <v>9</v>
      </c>
      <c r="AE140" s="5">
        <v>0</v>
      </c>
    </row>
    <row r="141" spans="1:30">
      <c r="A141" s="5" t="s">
        <v>215</v>
      </c>
      <c r="B141" s="5">
        <v>2143012889</v>
      </c>
      <c r="C141" s="5" t="s">
        <v>216</v>
      </c>
      <c r="D141" s="5" t="s">
        <v>217</v>
      </c>
      <c r="E141" s="5">
        <v>445</v>
      </c>
      <c r="F141" s="5">
        <v>0</v>
      </c>
      <c r="G141" s="5">
        <v>445</v>
      </c>
      <c r="H141" s="5">
        <v>-47</v>
      </c>
      <c r="I141" s="5">
        <v>0</v>
      </c>
      <c r="L141" s="5">
        <v>23</v>
      </c>
      <c r="M141" s="5">
        <v>21</v>
      </c>
      <c r="N141" s="5">
        <v>2</v>
      </c>
      <c r="O141" s="5">
        <v>3</v>
      </c>
      <c r="P141" s="5">
        <v>0</v>
      </c>
      <c r="Q141" s="5">
        <v>398</v>
      </c>
      <c r="R141" s="23">
        <v>12</v>
      </c>
      <c r="S141" s="23">
        <f t="shared" si="6"/>
        <v>24</v>
      </c>
      <c r="T141" s="23">
        <f t="shared" si="7"/>
        <v>36</v>
      </c>
      <c r="V141" s="23">
        <f t="shared" si="8"/>
        <v>59400</v>
      </c>
      <c r="W141" s="5">
        <v>398</v>
      </c>
      <c r="X141" s="5">
        <v>12</v>
      </c>
      <c r="AB141" s="5">
        <v>23</v>
      </c>
      <c r="AC141" s="5">
        <v>20</v>
      </c>
      <c r="AD141" s="5">
        <v>3</v>
      </c>
    </row>
    <row r="142" spans="1:30">
      <c r="A142" s="5" t="s">
        <v>215</v>
      </c>
      <c r="B142" s="5">
        <v>2143012893</v>
      </c>
      <c r="C142" s="5" t="s">
        <v>218</v>
      </c>
      <c r="D142" s="5" t="s">
        <v>217</v>
      </c>
      <c r="E142" s="5">
        <v>170</v>
      </c>
      <c r="F142" s="5">
        <v>0</v>
      </c>
      <c r="G142" s="5">
        <v>170</v>
      </c>
      <c r="H142" s="5">
        <v>-16</v>
      </c>
      <c r="I142" s="5">
        <v>0</v>
      </c>
      <c r="L142" s="5">
        <v>11</v>
      </c>
      <c r="M142" s="5">
        <v>10</v>
      </c>
      <c r="N142" s="5">
        <v>1</v>
      </c>
      <c r="O142" s="5">
        <v>3</v>
      </c>
      <c r="P142" s="5">
        <v>0</v>
      </c>
      <c r="Q142" s="5">
        <v>154</v>
      </c>
      <c r="R142" s="23">
        <v>6</v>
      </c>
      <c r="S142" s="23">
        <f t="shared" si="6"/>
        <v>13</v>
      </c>
      <c r="T142" s="23">
        <f t="shared" si="7"/>
        <v>19</v>
      </c>
      <c r="V142" s="23">
        <f t="shared" si="8"/>
        <v>31350</v>
      </c>
      <c r="W142" s="5">
        <v>154</v>
      </c>
      <c r="X142" s="5">
        <v>6</v>
      </c>
      <c r="AB142" s="5">
        <v>11</v>
      </c>
      <c r="AC142" s="5">
        <v>8</v>
      </c>
      <c r="AD142" s="5">
        <v>3</v>
      </c>
    </row>
    <row r="143" spans="1:30">
      <c r="A143" s="5" t="s">
        <v>215</v>
      </c>
      <c r="B143" s="5">
        <v>2143012895</v>
      </c>
      <c r="C143" s="5" t="s">
        <v>219</v>
      </c>
      <c r="D143" s="5" t="s">
        <v>217</v>
      </c>
      <c r="E143" s="5">
        <v>235</v>
      </c>
      <c r="F143" s="5">
        <v>0</v>
      </c>
      <c r="G143" s="5">
        <v>235</v>
      </c>
      <c r="H143" s="5">
        <v>-41</v>
      </c>
      <c r="I143" s="5">
        <v>0</v>
      </c>
      <c r="L143" s="5">
        <v>12</v>
      </c>
      <c r="M143" s="5">
        <v>10</v>
      </c>
      <c r="N143" s="5">
        <v>2</v>
      </c>
      <c r="O143" s="5">
        <v>3</v>
      </c>
      <c r="P143" s="5">
        <v>0</v>
      </c>
      <c r="Q143" s="5">
        <v>194</v>
      </c>
      <c r="R143" s="23">
        <v>6</v>
      </c>
      <c r="S143" s="23">
        <f t="shared" si="6"/>
        <v>13</v>
      </c>
      <c r="T143" s="23">
        <f t="shared" si="7"/>
        <v>19</v>
      </c>
      <c r="V143" s="23">
        <f t="shared" si="8"/>
        <v>31350</v>
      </c>
      <c r="W143" s="5">
        <v>194</v>
      </c>
      <c r="X143" s="5">
        <v>6</v>
      </c>
      <c r="AB143" s="5">
        <v>12</v>
      </c>
      <c r="AC143" s="5">
        <v>9</v>
      </c>
      <c r="AD143" s="5">
        <v>3</v>
      </c>
    </row>
    <row r="144" spans="1:29">
      <c r="A144" s="5" t="s">
        <v>215</v>
      </c>
      <c r="B144" s="5">
        <v>2143012897</v>
      </c>
      <c r="C144" s="5" t="s">
        <v>220</v>
      </c>
      <c r="D144" s="5" t="s">
        <v>217</v>
      </c>
      <c r="E144" s="5">
        <v>3</v>
      </c>
      <c r="F144" s="5">
        <v>0</v>
      </c>
      <c r="G144" s="5">
        <v>3</v>
      </c>
      <c r="H144" s="5">
        <v>-1</v>
      </c>
      <c r="I144" s="5">
        <v>0</v>
      </c>
      <c r="J144" s="5">
        <v>35000</v>
      </c>
      <c r="L144" s="5">
        <v>2</v>
      </c>
      <c r="M144" s="5">
        <v>2</v>
      </c>
      <c r="N144" s="5">
        <v>0</v>
      </c>
      <c r="O144" s="5">
        <v>0</v>
      </c>
      <c r="P144" s="5">
        <v>0</v>
      </c>
      <c r="Q144" s="5">
        <v>2</v>
      </c>
      <c r="R144" s="23">
        <v>1</v>
      </c>
      <c r="S144" s="23">
        <f t="shared" si="6"/>
        <v>2</v>
      </c>
      <c r="T144" s="23">
        <f t="shared" si="7"/>
        <v>3</v>
      </c>
      <c r="V144" s="23">
        <f t="shared" si="8"/>
        <v>4950</v>
      </c>
      <c r="W144" s="5">
        <v>2</v>
      </c>
      <c r="X144" s="5">
        <v>1</v>
      </c>
      <c r="AB144" s="5">
        <v>2</v>
      </c>
      <c r="AC144" s="5">
        <v>2</v>
      </c>
    </row>
    <row r="145" spans="1:30">
      <c r="A145" s="5" t="s">
        <v>215</v>
      </c>
      <c r="B145" s="5">
        <v>3143011131</v>
      </c>
      <c r="C145" s="5" t="s">
        <v>221</v>
      </c>
      <c r="D145" s="5" t="s">
        <v>217</v>
      </c>
      <c r="E145" s="5">
        <v>0</v>
      </c>
      <c r="F145" s="5">
        <v>607</v>
      </c>
      <c r="G145" s="5">
        <v>607</v>
      </c>
      <c r="H145" s="5">
        <v>-98</v>
      </c>
      <c r="I145" s="5">
        <v>0</v>
      </c>
      <c r="K145" s="5">
        <v>300</v>
      </c>
      <c r="L145" s="5">
        <v>43</v>
      </c>
      <c r="M145" s="5">
        <v>30</v>
      </c>
      <c r="N145" s="5">
        <v>13</v>
      </c>
      <c r="O145" s="5">
        <v>5</v>
      </c>
      <c r="P145" s="5">
        <v>0</v>
      </c>
      <c r="Q145" s="5">
        <v>509</v>
      </c>
      <c r="R145" s="23">
        <v>10</v>
      </c>
      <c r="S145" s="23">
        <f t="shared" si="6"/>
        <v>35</v>
      </c>
      <c r="T145" s="23">
        <f t="shared" si="7"/>
        <v>45</v>
      </c>
      <c r="V145" s="23">
        <f t="shared" si="8"/>
        <v>74250</v>
      </c>
      <c r="Y145" s="5">
        <v>509</v>
      </c>
      <c r="Z145" s="5">
        <v>10</v>
      </c>
      <c r="AA145" s="5">
        <v>494</v>
      </c>
      <c r="AB145" s="5">
        <v>43</v>
      </c>
      <c r="AC145" s="5">
        <v>31</v>
      </c>
      <c r="AD145" s="5">
        <v>5</v>
      </c>
    </row>
    <row r="146" spans="1:31">
      <c r="A146" s="5" t="s">
        <v>222</v>
      </c>
      <c r="B146" s="5">
        <v>2143014258</v>
      </c>
      <c r="C146" s="5" t="s">
        <v>223</v>
      </c>
      <c r="D146" s="5" t="s">
        <v>224</v>
      </c>
      <c r="E146" s="5">
        <v>548</v>
      </c>
      <c r="F146" s="5">
        <v>0</v>
      </c>
      <c r="G146" s="5">
        <v>548</v>
      </c>
      <c r="H146" s="5">
        <v>-34</v>
      </c>
      <c r="I146" s="5">
        <v>0</v>
      </c>
      <c r="L146" s="5">
        <v>32</v>
      </c>
      <c r="M146" s="5">
        <v>29</v>
      </c>
      <c r="N146" s="5">
        <v>3</v>
      </c>
      <c r="O146" s="5">
        <v>3</v>
      </c>
      <c r="P146" s="5">
        <v>0</v>
      </c>
      <c r="Q146" s="5">
        <v>514</v>
      </c>
      <c r="R146" s="23">
        <v>12</v>
      </c>
      <c r="S146" s="23">
        <f t="shared" si="6"/>
        <v>32</v>
      </c>
      <c r="T146" s="23">
        <f t="shared" si="7"/>
        <v>44</v>
      </c>
      <c r="V146" s="23">
        <f t="shared" si="8"/>
        <v>72600</v>
      </c>
      <c r="W146" s="5">
        <v>514</v>
      </c>
      <c r="X146" s="5">
        <v>12</v>
      </c>
      <c r="Y146" s="5">
        <v>0</v>
      </c>
      <c r="Z146" s="5">
        <v>0</v>
      </c>
      <c r="AA146" s="5">
        <v>0</v>
      </c>
      <c r="AB146" s="5">
        <v>33</v>
      </c>
      <c r="AC146" s="5">
        <v>31</v>
      </c>
      <c r="AD146" s="5">
        <v>2</v>
      </c>
      <c r="AE146" s="5">
        <v>0</v>
      </c>
    </row>
    <row r="147" spans="1:31">
      <c r="A147" s="5" t="s">
        <v>222</v>
      </c>
      <c r="B147" s="5">
        <v>2143014261</v>
      </c>
      <c r="C147" s="5" t="s">
        <v>225</v>
      </c>
      <c r="D147" s="5" t="s">
        <v>224</v>
      </c>
      <c r="E147" s="5">
        <v>83</v>
      </c>
      <c r="F147" s="5">
        <v>0</v>
      </c>
      <c r="G147" s="5">
        <v>83</v>
      </c>
      <c r="H147" s="5">
        <v>-17</v>
      </c>
      <c r="I147" s="5">
        <v>0</v>
      </c>
      <c r="L147" s="5">
        <v>8</v>
      </c>
      <c r="M147" s="5">
        <v>7</v>
      </c>
      <c r="N147" s="5">
        <v>1</v>
      </c>
      <c r="O147" s="5">
        <v>1</v>
      </c>
      <c r="P147" s="5">
        <v>0</v>
      </c>
      <c r="Q147" s="5">
        <v>66</v>
      </c>
      <c r="R147" s="23">
        <v>6</v>
      </c>
      <c r="S147" s="23">
        <f t="shared" si="6"/>
        <v>8</v>
      </c>
      <c r="T147" s="23">
        <f t="shared" si="7"/>
        <v>14</v>
      </c>
      <c r="V147" s="23">
        <f t="shared" si="8"/>
        <v>23100</v>
      </c>
      <c r="W147" s="5">
        <v>66</v>
      </c>
      <c r="X147" s="5">
        <v>6</v>
      </c>
      <c r="Y147" s="5">
        <v>0</v>
      </c>
      <c r="Z147" s="5">
        <v>0</v>
      </c>
      <c r="AA147" s="5">
        <v>0</v>
      </c>
      <c r="AB147" s="5">
        <v>10</v>
      </c>
      <c r="AC147" s="5">
        <v>6</v>
      </c>
      <c r="AD147" s="5">
        <v>3</v>
      </c>
      <c r="AE147" s="5">
        <v>0</v>
      </c>
    </row>
    <row r="148" spans="1:31">
      <c r="A148" s="5" t="s">
        <v>222</v>
      </c>
      <c r="B148" s="5">
        <v>2143014263</v>
      </c>
      <c r="C148" s="5" t="s">
        <v>226</v>
      </c>
      <c r="D148" s="5" t="s">
        <v>224</v>
      </c>
      <c r="E148" s="5">
        <v>107</v>
      </c>
      <c r="F148" s="5">
        <v>0</v>
      </c>
      <c r="G148" s="5">
        <v>107</v>
      </c>
      <c r="H148" s="5">
        <v>-24</v>
      </c>
      <c r="I148" s="5">
        <v>0</v>
      </c>
      <c r="L148" s="5">
        <v>9</v>
      </c>
      <c r="M148" s="5">
        <v>9</v>
      </c>
      <c r="N148" s="5">
        <v>0</v>
      </c>
      <c r="O148" s="5">
        <v>0</v>
      </c>
      <c r="P148" s="5">
        <v>0</v>
      </c>
      <c r="Q148" s="5">
        <v>83</v>
      </c>
      <c r="R148" s="23">
        <v>6</v>
      </c>
      <c r="S148" s="23">
        <f t="shared" si="6"/>
        <v>9</v>
      </c>
      <c r="T148" s="23">
        <f t="shared" si="7"/>
        <v>15</v>
      </c>
      <c r="V148" s="23">
        <f t="shared" si="8"/>
        <v>24750</v>
      </c>
      <c r="W148" s="5">
        <v>83</v>
      </c>
      <c r="X148" s="5">
        <v>6</v>
      </c>
      <c r="Y148" s="5">
        <v>0</v>
      </c>
      <c r="Z148" s="5">
        <v>0</v>
      </c>
      <c r="AA148" s="5">
        <v>0</v>
      </c>
      <c r="AB148" s="5">
        <v>10</v>
      </c>
      <c r="AC148" s="5">
        <v>8</v>
      </c>
      <c r="AD148" s="5">
        <v>2</v>
      </c>
      <c r="AE148" s="5">
        <v>0</v>
      </c>
    </row>
    <row r="149" spans="1:31">
      <c r="A149" s="5" t="s">
        <v>222</v>
      </c>
      <c r="B149" s="5">
        <v>2143014265</v>
      </c>
      <c r="C149" s="5" t="s">
        <v>227</v>
      </c>
      <c r="D149" s="5" t="s">
        <v>224</v>
      </c>
      <c r="E149" s="5">
        <v>136</v>
      </c>
      <c r="F149" s="5">
        <v>0</v>
      </c>
      <c r="G149" s="5">
        <v>136</v>
      </c>
      <c r="H149" s="5">
        <v>-26</v>
      </c>
      <c r="I149" s="5">
        <v>0</v>
      </c>
      <c r="L149" s="5">
        <v>9</v>
      </c>
      <c r="M149" s="5">
        <v>8</v>
      </c>
      <c r="N149" s="5">
        <v>1</v>
      </c>
      <c r="O149" s="5">
        <v>1</v>
      </c>
      <c r="P149" s="5">
        <v>0</v>
      </c>
      <c r="Q149" s="5">
        <v>110</v>
      </c>
      <c r="R149" s="23">
        <v>6</v>
      </c>
      <c r="S149" s="23">
        <f t="shared" si="6"/>
        <v>9</v>
      </c>
      <c r="T149" s="23">
        <f t="shared" si="7"/>
        <v>15</v>
      </c>
      <c r="V149" s="23">
        <f t="shared" si="8"/>
        <v>24750</v>
      </c>
      <c r="W149" s="5">
        <v>110</v>
      </c>
      <c r="X149" s="5">
        <v>6</v>
      </c>
      <c r="Y149" s="5">
        <v>0</v>
      </c>
      <c r="Z149" s="5">
        <v>0</v>
      </c>
      <c r="AA149" s="5">
        <v>0</v>
      </c>
      <c r="AB149" s="5">
        <v>11</v>
      </c>
      <c r="AC149" s="5">
        <v>8</v>
      </c>
      <c r="AD149" s="5">
        <v>3</v>
      </c>
      <c r="AE149" s="5">
        <v>0</v>
      </c>
    </row>
    <row r="150" spans="1:31">
      <c r="A150" s="5" t="s">
        <v>222</v>
      </c>
      <c r="B150" s="5">
        <v>2143014269</v>
      </c>
      <c r="C150" s="5" t="s">
        <v>228</v>
      </c>
      <c r="D150" s="5" t="s">
        <v>224</v>
      </c>
      <c r="E150" s="5">
        <v>120</v>
      </c>
      <c r="F150" s="5">
        <v>0</v>
      </c>
      <c r="G150" s="5">
        <v>120</v>
      </c>
      <c r="H150" s="5">
        <v>-30</v>
      </c>
      <c r="I150" s="5">
        <v>0</v>
      </c>
      <c r="L150" s="5">
        <v>8</v>
      </c>
      <c r="M150" s="5">
        <v>6</v>
      </c>
      <c r="N150" s="5">
        <v>2</v>
      </c>
      <c r="O150" s="5">
        <v>2</v>
      </c>
      <c r="P150" s="5">
        <v>0</v>
      </c>
      <c r="Q150" s="5">
        <v>90</v>
      </c>
      <c r="R150" s="23">
        <v>6</v>
      </c>
      <c r="S150" s="23">
        <f t="shared" si="6"/>
        <v>8</v>
      </c>
      <c r="T150" s="23">
        <f t="shared" si="7"/>
        <v>14</v>
      </c>
      <c r="V150" s="23">
        <f t="shared" si="8"/>
        <v>23100</v>
      </c>
      <c r="W150" s="5">
        <v>90</v>
      </c>
      <c r="X150" s="5">
        <v>6</v>
      </c>
      <c r="Y150" s="5">
        <v>0</v>
      </c>
      <c r="Z150" s="5">
        <v>0</v>
      </c>
      <c r="AA150" s="5">
        <v>0</v>
      </c>
      <c r="AB150" s="5">
        <v>10</v>
      </c>
      <c r="AC150" s="5">
        <v>6</v>
      </c>
      <c r="AD150" s="5">
        <v>4</v>
      </c>
      <c r="AE150" s="5">
        <v>0</v>
      </c>
    </row>
    <row r="151" spans="1:31">
      <c r="A151" s="5" t="s">
        <v>222</v>
      </c>
      <c r="B151" s="5">
        <v>2143014270</v>
      </c>
      <c r="C151" s="5" t="s">
        <v>229</v>
      </c>
      <c r="D151" s="5" t="s">
        <v>224</v>
      </c>
      <c r="E151" s="5">
        <v>221</v>
      </c>
      <c r="F151" s="5">
        <v>0</v>
      </c>
      <c r="G151" s="5">
        <v>221</v>
      </c>
      <c r="H151" s="5">
        <v>-28</v>
      </c>
      <c r="I151" s="5">
        <v>0</v>
      </c>
      <c r="L151" s="5">
        <v>16</v>
      </c>
      <c r="M151" s="5">
        <v>15</v>
      </c>
      <c r="N151" s="5">
        <v>1</v>
      </c>
      <c r="O151" s="5">
        <v>1</v>
      </c>
      <c r="P151" s="5">
        <v>0</v>
      </c>
      <c r="Q151" s="5">
        <v>193</v>
      </c>
      <c r="R151" s="23">
        <v>6</v>
      </c>
      <c r="S151" s="23">
        <f t="shared" si="6"/>
        <v>16</v>
      </c>
      <c r="T151" s="23">
        <f t="shared" si="7"/>
        <v>22</v>
      </c>
      <c r="V151" s="23">
        <f t="shared" si="8"/>
        <v>36300</v>
      </c>
      <c r="W151" s="5">
        <v>193</v>
      </c>
      <c r="X151" s="5">
        <v>6</v>
      </c>
      <c r="Y151" s="5">
        <v>0</v>
      </c>
      <c r="Z151" s="5">
        <v>0</v>
      </c>
      <c r="AA151" s="5">
        <v>0</v>
      </c>
      <c r="AB151" s="5">
        <v>16</v>
      </c>
      <c r="AC151" s="5">
        <v>15</v>
      </c>
      <c r="AD151" s="5">
        <v>1</v>
      </c>
      <c r="AE151" s="5">
        <v>0</v>
      </c>
    </row>
    <row r="152" spans="1:31">
      <c r="A152" s="5" t="s">
        <v>222</v>
      </c>
      <c r="B152" s="5">
        <v>2143014271</v>
      </c>
      <c r="C152" s="5" t="s">
        <v>230</v>
      </c>
      <c r="D152" s="5" t="s">
        <v>224</v>
      </c>
      <c r="E152" s="5">
        <v>108</v>
      </c>
      <c r="F152" s="5">
        <v>0</v>
      </c>
      <c r="G152" s="5">
        <v>108</v>
      </c>
      <c r="H152" s="5">
        <v>-31</v>
      </c>
      <c r="I152" s="5">
        <v>0</v>
      </c>
      <c r="L152" s="5">
        <v>8</v>
      </c>
      <c r="M152" s="5">
        <v>5</v>
      </c>
      <c r="N152" s="5">
        <v>3</v>
      </c>
      <c r="O152" s="5">
        <v>3</v>
      </c>
      <c r="P152" s="5">
        <v>0</v>
      </c>
      <c r="Q152" s="5">
        <v>77</v>
      </c>
      <c r="R152" s="23">
        <v>6</v>
      </c>
      <c r="S152" s="23">
        <f t="shared" si="6"/>
        <v>8</v>
      </c>
      <c r="T152" s="23">
        <f t="shared" si="7"/>
        <v>14</v>
      </c>
      <c r="V152" s="23">
        <f t="shared" si="8"/>
        <v>23100</v>
      </c>
      <c r="W152" s="5">
        <v>77</v>
      </c>
      <c r="X152" s="5">
        <v>6</v>
      </c>
      <c r="Y152" s="5">
        <v>0</v>
      </c>
      <c r="Z152" s="5">
        <v>0</v>
      </c>
      <c r="AA152" s="5">
        <v>0</v>
      </c>
      <c r="AB152" s="5">
        <v>10</v>
      </c>
      <c r="AC152" s="5">
        <v>5</v>
      </c>
      <c r="AD152" s="5">
        <v>5</v>
      </c>
      <c r="AE152" s="5">
        <v>0</v>
      </c>
    </row>
    <row r="153" spans="1:31">
      <c r="A153" s="5" t="s">
        <v>222</v>
      </c>
      <c r="B153" s="5">
        <v>2143020048</v>
      </c>
      <c r="C153" s="5" t="s">
        <v>231</v>
      </c>
      <c r="D153" s="5" t="s">
        <v>224</v>
      </c>
      <c r="E153" s="5">
        <v>16</v>
      </c>
      <c r="F153" s="5">
        <v>0</v>
      </c>
      <c r="G153" s="5">
        <v>16</v>
      </c>
      <c r="H153" s="5">
        <v>-1</v>
      </c>
      <c r="I153" s="5">
        <v>0</v>
      </c>
      <c r="L153" s="5">
        <v>3</v>
      </c>
      <c r="M153" s="5">
        <v>2</v>
      </c>
      <c r="N153" s="5">
        <v>1</v>
      </c>
      <c r="O153" s="5">
        <v>1</v>
      </c>
      <c r="P153" s="5">
        <v>0</v>
      </c>
      <c r="Q153" s="5">
        <v>15</v>
      </c>
      <c r="R153" s="23">
        <v>2</v>
      </c>
      <c r="S153" s="23">
        <f t="shared" si="6"/>
        <v>3</v>
      </c>
      <c r="T153" s="23">
        <f t="shared" si="7"/>
        <v>5</v>
      </c>
      <c r="V153" s="23">
        <f t="shared" si="8"/>
        <v>8250</v>
      </c>
      <c r="W153" s="5">
        <v>15</v>
      </c>
      <c r="X153" s="5">
        <v>2</v>
      </c>
      <c r="Y153" s="5">
        <v>0</v>
      </c>
      <c r="Z153" s="5">
        <v>0</v>
      </c>
      <c r="AA153" s="5">
        <v>0</v>
      </c>
      <c r="AB153" s="5">
        <v>3</v>
      </c>
      <c r="AC153" s="5">
        <v>2</v>
      </c>
      <c r="AD153" s="5">
        <v>1</v>
      </c>
      <c r="AE153" s="5">
        <v>0</v>
      </c>
    </row>
    <row r="154" spans="1:31">
      <c r="A154" s="5" t="s">
        <v>222</v>
      </c>
      <c r="B154" s="5">
        <v>3143014051</v>
      </c>
      <c r="C154" s="5" t="s">
        <v>232</v>
      </c>
      <c r="D154" s="5" t="s">
        <v>233</v>
      </c>
      <c r="E154" s="5">
        <v>0</v>
      </c>
      <c r="F154" s="5">
        <v>456</v>
      </c>
      <c r="G154" s="5">
        <v>456</v>
      </c>
      <c r="H154" s="5">
        <v>-85</v>
      </c>
      <c r="I154" s="5">
        <v>0</v>
      </c>
      <c r="K154" s="5">
        <v>76</v>
      </c>
      <c r="L154" s="5">
        <v>39</v>
      </c>
      <c r="M154" s="5">
        <v>37</v>
      </c>
      <c r="N154" s="5">
        <v>2</v>
      </c>
      <c r="O154" s="5">
        <v>0</v>
      </c>
      <c r="P154" s="5">
        <v>0</v>
      </c>
      <c r="Q154" s="5">
        <v>371</v>
      </c>
      <c r="R154" s="23">
        <v>8</v>
      </c>
      <c r="S154" s="23">
        <f t="shared" si="6"/>
        <v>37</v>
      </c>
      <c r="T154" s="23">
        <f t="shared" si="7"/>
        <v>45</v>
      </c>
      <c r="V154" s="23">
        <f t="shared" si="8"/>
        <v>74250</v>
      </c>
      <c r="W154" s="5">
        <v>0</v>
      </c>
      <c r="X154" s="5">
        <v>0</v>
      </c>
      <c r="Y154" s="5">
        <v>371</v>
      </c>
      <c r="Z154" s="5">
        <v>8</v>
      </c>
      <c r="AA154" s="5">
        <v>76</v>
      </c>
      <c r="AB154" s="5">
        <v>43</v>
      </c>
      <c r="AC154" s="5">
        <v>38</v>
      </c>
      <c r="AD154" s="5">
        <v>0</v>
      </c>
      <c r="AE154" s="5">
        <v>0</v>
      </c>
    </row>
    <row r="155" spans="1:31">
      <c r="A155" s="5" t="s">
        <v>222</v>
      </c>
      <c r="B155" s="5">
        <v>3143014054</v>
      </c>
      <c r="C155" s="5" t="s">
        <v>234</v>
      </c>
      <c r="D155" s="5" t="s">
        <v>233</v>
      </c>
      <c r="E155" s="5">
        <v>0</v>
      </c>
      <c r="F155" s="5">
        <v>114</v>
      </c>
      <c r="G155" s="5">
        <v>114</v>
      </c>
      <c r="H155" s="5">
        <v>-38</v>
      </c>
      <c r="I155" s="5">
        <v>0</v>
      </c>
      <c r="L155" s="5">
        <v>10</v>
      </c>
      <c r="M155" s="5">
        <v>8</v>
      </c>
      <c r="N155" s="5">
        <v>2</v>
      </c>
      <c r="O155" s="5">
        <v>2</v>
      </c>
      <c r="P155" s="5">
        <v>0</v>
      </c>
      <c r="Q155" s="5">
        <v>76</v>
      </c>
      <c r="R155" s="23">
        <v>3</v>
      </c>
      <c r="S155" s="23">
        <f t="shared" si="6"/>
        <v>10</v>
      </c>
      <c r="T155" s="23">
        <f t="shared" si="7"/>
        <v>13</v>
      </c>
      <c r="V155" s="23">
        <f t="shared" si="8"/>
        <v>21450</v>
      </c>
      <c r="W155" s="5">
        <v>0</v>
      </c>
      <c r="X155" s="5">
        <v>0</v>
      </c>
      <c r="Y155" s="5">
        <v>76</v>
      </c>
      <c r="Z155" s="5">
        <v>3</v>
      </c>
      <c r="AA155" s="5">
        <v>0</v>
      </c>
      <c r="AB155" s="5">
        <v>10</v>
      </c>
      <c r="AC155" s="5">
        <v>8</v>
      </c>
      <c r="AD155" s="5">
        <v>2</v>
      </c>
      <c r="AE155" s="5">
        <v>0</v>
      </c>
    </row>
    <row r="156" spans="1:31">
      <c r="A156" s="5" t="s">
        <v>235</v>
      </c>
      <c r="B156" s="5">
        <v>2143012966</v>
      </c>
      <c r="C156" s="5" t="s">
        <v>236</v>
      </c>
      <c r="D156" s="5" t="s">
        <v>237</v>
      </c>
      <c r="E156" s="5">
        <v>491</v>
      </c>
      <c r="F156" s="5">
        <v>0</v>
      </c>
      <c r="G156" s="5">
        <v>491</v>
      </c>
      <c r="H156" s="5">
        <v>-33</v>
      </c>
      <c r="I156" s="5">
        <v>0</v>
      </c>
      <c r="L156" s="5">
        <v>30</v>
      </c>
      <c r="M156" s="5">
        <v>30</v>
      </c>
      <c r="N156" s="5">
        <v>0</v>
      </c>
      <c r="O156" s="5">
        <v>2</v>
      </c>
      <c r="P156" s="5">
        <v>1</v>
      </c>
      <c r="Q156" s="5">
        <v>458</v>
      </c>
      <c r="R156" s="23">
        <v>12</v>
      </c>
      <c r="S156" s="23">
        <f t="shared" si="6"/>
        <v>33</v>
      </c>
      <c r="T156" s="23">
        <f t="shared" si="7"/>
        <v>45</v>
      </c>
      <c r="V156" s="23">
        <f t="shared" si="8"/>
        <v>74250</v>
      </c>
      <c r="W156" s="5">
        <v>458</v>
      </c>
      <c r="X156" s="5">
        <v>12</v>
      </c>
      <c r="AB156" s="5">
        <v>30</v>
      </c>
      <c r="AC156" s="5">
        <v>27</v>
      </c>
      <c r="AD156" s="5">
        <v>2</v>
      </c>
      <c r="AE156" s="5">
        <v>1</v>
      </c>
    </row>
    <row r="157" spans="1:30">
      <c r="A157" s="5" t="s">
        <v>235</v>
      </c>
      <c r="B157" s="5">
        <v>2143012971</v>
      </c>
      <c r="C157" s="5" t="s">
        <v>238</v>
      </c>
      <c r="D157" s="5" t="s">
        <v>237</v>
      </c>
      <c r="E157" s="5">
        <v>12</v>
      </c>
      <c r="F157" s="5">
        <v>0</v>
      </c>
      <c r="G157" s="5">
        <v>12</v>
      </c>
      <c r="H157" s="5">
        <v>-2</v>
      </c>
      <c r="I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10</v>
      </c>
      <c r="R157" s="23">
        <v>2</v>
      </c>
      <c r="S157" s="23">
        <f t="shared" si="6"/>
        <v>0</v>
      </c>
      <c r="T157" s="23">
        <f t="shared" si="7"/>
        <v>2</v>
      </c>
      <c r="V157" s="23">
        <f t="shared" si="8"/>
        <v>3300</v>
      </c>
      <c r="W157" s="5">
        <v>10</v>
      </c>
      <c r="X157" s="5">
        <v>2</v>
      </c>
      <c r="AB157" s="5">
        <v>2</v>
      </c>
      <c r="AC157" s="5">
        <v>1</v>
      </c>
      <c r="AD157" s="5">
        <v>1</v>
      </c>
    </row>
    <row r="158" spans="1:30">
      <c r="A158" s="5" t="s">
        <v>235</v>
      </c>
      <c r="B158" s="5">
        <v>2143012972</v>
      </c>
      <c r="C158" s="5" t="s">
        <v>239</v>
      </c>
      <c r="D158" s="5" t="s">
        <v>237</v>
      </c>
      <c r="E158" s="5">
        <v>24</v>
      </c>
      <c r="F158" s="5">
        <v>0</v>
      </c>
      <c r="G158" s="5">
        <v>24</v>
      </c>
      <c r="H158" s="5">
        <v>0</v>
      </c>
      <c r="I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24</v>
      </c>
      <c r="R158" s="23">
        <v>3</v>
      </c>
      <c r="S158" s="23">
        <f t="shared" si="6"/>
        <v>0</v>
      </c>
      <c r="T158" s="23">
        <f t="shared" si="7"/>
        <v>3</v>
      </c>
      <c r="V158" s="23">
        <f t="shared" si="8"/>
        <v>4950</v>
      </c>
      <c r="W158" s="5">
        <v>24</v>
      </c>
      <c r="X158" s="5">
        <v>3</v>
      </c>
      <c r="AB158" s="5">
        <v>5</v>
      </c>
      <c r="AC158" s="5">
        <v>1</v>
      </c>
      <c r="AD158" s="5">
        <v>4</v>
      </c>
    </row>
    <row r="159" spans="1:31">
      <c r="A159" s="5" t="s">
        <v>235</v>
      </c>
      <c r="B159" s="5">
        <v>2143012974</v>
      </c>
      <c r="C159" s="5" t="s">
        <v>240</v>
      </c>
      <c r="D159" s="5" t="s">
        <v>237</v>
      </c>
      <c r="E159" s="5">
        <v>64</v>
      </c>
      <c r="F159" s="5">
        <v>0</v>
      </c>
      <c r="G159" s="5">
        <v>64</v>
      </c>
      <c r="H159" s="5">
        <v>-21</v>
      </c>
      <c r="I159" s="5">
        <v>0</v>
      </c>
      <c r="L159" s="5">
        <v>9</v>
      </c>
      <c r="M159" s="5">
        <v>7</v>
      </c>
      <c r="N159" s="5">
        <v>2</v>
      </c>
      <c r="O159" s="5">
        <v>1</v>
      </c>
      <c r="P159" s="5">
        <v>1</v>
      </c>
      <c r="Q159" s="5">
        <v>43</v>
      </c>
      <c r="R159" s="23">
        <v>6</v>
      </c>
      <c r="S159" s="23">
        <f t="shared" si="6"/>
        <v>9</v>
      </c>
      <c r="T159" s="23">
        <f t="shared" si="7"/>
        <v>15</v>
      </c>
      <c r="V159" s="23">
        <f t="shared" si="8"/>
        <v>24750</v>
      </c>
      <c r="W159" s="5">
        <v>43</v>
      </c>
      <c r="X159" s="5">
        <v>6</v>
      </c>
      <c r="AB159" s="5">
        <v>9</v>
      </c>
      <c r="AC159" s="5">
        <v>7</v>
      </c>
      <c r="AD159" s="5">
        <v>1</v>
      </c>
      <c r="AE159" s="5">
        <v>1</v>
      </c>
    </row>
    <row r="160" spans="1:31">
      <c r="A160" s="5" t="s">
        <v>235</v>
      </c>
      <c r="B160" s="5">
        <v>2143012975</v>
      </c>
      <c r="C160" s="5" t="s">
        <v>241</v>
      </c>
      <c r="D160" s="5" t="s">
        <v>237</v>
      </c>
      <c r="E160" s="5">
        <v>60</v>
      </c>
      <c r="F160" s="5">
        <v>0</v>
      </c>
      <c r="G160" s="5">
        <v>60</v>
      </c>
      <c r="H160" s="5">
        <v>-21</v>
      </c>
      <c r="I160" s="5">
        <v>0</v>
      </c>
      <c r="L160" s="5">
        <v>9</v>
      </c>
      <c r="M160" s="5">
        <v>5</v>
      </c>
      <c r="N160" s="5">
        <v>4</v>
      </c>
      <c r="O160" s="5">
        <v>1</v>
      </c>
      <c r="P160" s="5">
        <v>2</v>
      </c>
      <c r="Q160" s="5">
        <v>39</v>
      </c>
      <c r="R160" s="23">
        <v>6</v>
      </c>
      <c r="S160" s="23">
        <f t="shared" si="6"/>
        <v>8</v>
      </c>
      <c r="T160" s="23">
        <f t="shared" si="7"/>
        <v>14</v>
      </c>
      <c r="V160" s="23">
        <f t="shared" si="8"/>
        <v>23100</v>
      </c>
      <c r="W160" s="5">
        <v>39</v>
      </c>
      <c r="X160" s="5">
        <v>6</v>
      </c>
      <c r="AB160" s="5">
        <v>9</v>
      </c>
      <c r="AC160" s="5">
        <v>5</v>
      </c>
      <c r="AD160" s="5">
        <v>3</v>
      </c>
      <c r="AE160" s="5">
        <v>2</v>
      </c>
    </row>
    <row r="161" spans="1:30">
      <c r="A161" s="5" t="s">
        <v>235</v>
      </c>
      <c r="B161" s="5">
        <v>2143012976</v>
      </c>
      <c r="C161" s="5" t="s">
        <v>242</v>
      </c>
      <c r="D161" s="5" t="s">
        <v>237</v>
      </c>
      <c r="E161" s="5">
        <v>3</v>
      </c>
      <c r="F161" s="5">
        <v>0</v>
      </c>
      <c r="G161" s="5">
        <v>3</v>
      </c>
      <c r="H161" s="5">
        <v>0</v>
      </c>
      <c r="I161" s="5">
        <v>0</v>
      </c>
      <c r="J161" s="5">
        <v>35000</v>
      </c>
      <c r="L161" s="5">
        <v>2</v>
      </c>
      <c r="M161" s="5">
        <v>2</v>
      </c>
      <c r="N161" s="5">
        <v>0</v>
      </c>
      <c r="O161" s="5">
        <v>0</v>
      </c>
      <c r="P161" s="5">
        <v>0</v>
      </c>
      <c r="Q161" s="5">
        <v>3</v>
      </c>
      <c r="R161" s="23">
        <v>1</v>
      </c>
      <c r="S161" s="23">
        <f t="shared" si="6"/>
        <v>2</v>
      </c>
      <c r="T161" s="23">
        <f t="shared" si="7"/>
        <v>3</v>
      </c>
      <c r="V161" s="23">
        <f t="shared" si="8"/>
        <v>4950</v>
      </c>
      <c r="W161" s="5">
        <v>3</v>
      </c>
      <c r="X161" s="5">
        <v>1</v>
      </c>
      <c r="AB161" s="5">
        <v>2</v>
      </c>
      <c r="AC161" s="5">
        <v>2</v>
      </c>
      <c r="AD161" s="5">
        <v>0</v>
      </c>
    </row>
    <row r="162" spans="1:30">
      <c r="A162" s="5" t="s">
        <v>235</v>
      </c>
      <c r="B162" s="5">
        <v>2143013283</v>
      </c>
      <c r="C162" s="5" t="s">
        <v>243</v>
      </c>
      <c r="D162" s="5" t="s">
        <v>237</v>
      </c>
      <c r="E162" s="5">
        <v>304</v>
      </c>
      <c r="F162" s="5">
        <v>0</v>
      </c>
      <c r="G162" s="5">
        <v>304</v>
      </c>
      <c r="H162" s="5">
        <v>-11</v>
      </c>
      <c r="I162" s="5">
        <v>0</v>
      </c>
      <c r="L162" s="5">
        <v>18</v>
      </c>
      <c r="M162" s="5">
        <v>19</v>
      </c>
      <c r="N162" s="5">
        <v>-1</v>
      </c>
      <c r="O162" s="5">
        <v>0</v>
      </c>
      <c r="P162" s="5">
        <v>0</v>
      </c>
      <c r="Q162" s="5">
        <v>293</v>
      </c>
      <c r="R162" s="23">
        <v>7</v>
      </c>
      <c r="S162" s="23">
        <f t="shared" si="6"/>
        <v>19</v>
      </c>
      <c r="T162" s="23">
        <f t="shared" si="7"/>
        <v>26</v>
      </c>
      <c r="V162" s="23">
        <f t="shared" si="8"/>
        <v>42900</v>
      </c>
      <c r="W162" s="5">
        <v>293</v>
      </c>
      <c r="X162" s="5">
        <v>7</v>
      </c>
      <c r="AB162" s="5">
        <v>18</v>
      </c>
      <c r="AC162" s="5">
        <v>17</v>
      </c>
      <c r="AD162" s="5">
        <v>2</v>
      </c>
    </row>
    <row r="163" spans="1:31">
      <c r="A163" s="5" t="s">
        <v>235</v>
      </c>
      <c r="B163" s="5">
        <v>2143014351</v>
      </c>
      <c r="C163" s="5" t="s">
        <v>244</v>
      </c>
      <c r="D163" s="5" t="s">
        <v>245</v>
      </c>
      <c r="E163" s="5">
        <v>106</v>
      </c>
      <c r="F163" s="5">
        <v>0</v>
      </c>
      <c r="G163" s="5">
        <v>106</v>
      </c>
      <c r="H163" s="5">
        <v>-18</v>
      </c>
      <c r="I163" s="5">
        <v>0</v>
      </c>
      <c r="L163" s="5">
        <v>9</v>
      </c>
      <c r="M163" s="5">
        <v>9</v>
      </c>
      <c r="N163" s="5">
        <v>0</v>
      </c>
      <c r="O163" s="5">
        <v>0</v>
      </c>
      <c r="P163" s="5">
        <v>0</v>
      </c>
      <c r="Q163" s="5">
        <v>88</v>
      </c>
      <c r="R163" s="23">
        <v>6</v>
      </c>
      <c r="S163" s="23">
        <f t="shared" si="6"/>
        <v>9</v>
      </c>
      <c r="T163" s="23">
        <f t="shared" si="7"/>
        <v>15</v>
      </c>
      <c r="V163" s="23">
        <f t="shared" si="8"/>
        <v>24750</v>
      </c>
      <c r="W163" s="5">
        <v>88</v>
      </c>
      <c r="X163" s="5">
        <v>6</v>
      </c>
      <c r="AB163" s="5">
        <v>9</v>
      </c>
      <c r="AC163" s="5">
        <v>9</v>
      </c>
      <c r="AD163" s="5">
        <v>0</v>
      </c>
      <c r="AE163" s="5">
        <v>1</v>
      </c>
    </row>
    <row r="164" spans="1:30">
      <c r="A164" s="5" t="s">
        <v>235</v>
      </c>
      <c r="B164" s="5">
        <v>2143014354</v>
      </c>
      <c r="C164" s="5" t="s">
        <v>246</v>
      </c>
      <c r="D164" s="5" t="s">
        <v>245</v>
      </c>
      <c r="E164" s="5">
        <v>99</v>
      </c>
      <c r="F164" s="5">
        <v>0</v>
      </c>
      <c r="G164" s="5">
        <v>99</v>
      </c>
      <c r="H164" s="5">
        <v>-24</v>
      </c>
      <c r="I164" s="5">
        <v>0</v>
      </c>
      <c r="L164" s="5">
        <v>9</v>
      </c>
      <c r="M164" s="5">
        <v>6</v>
      </c>
      <c r="N164" s="5">
        <v>3</v>
      </c>
      <c r="O164" s="5">
        <v>3</v>
      </c>
      <c r="P164" s="5">
        <v>0</v>
      </c>
      <c r="Q164" s="5">
        <v>75</v>
      </c>
      <c r="R164" s="23">
        <v>6</v>
      </c>
      <c r="S164" s="23">
        <f t="shared" si="6"/>
        <v>9</v>
      </c>
      <c r="T164" s="23">
        <f t="shared" si="7"/>
        <v>15</v>
      </c>
      <c r="V164" s="23">
        <f t="shared" si="8"/>
        <v>24750</v>
      </c>
      <c r="W164" s="5">
        <v>75</v>
      </c>
      <c r="X164" s="5">
        <v>6</v>
      </c>
      <c r="AB164" s="5">
        <v>9</v>
      </c>
      <c r="AC164" s="5">
        <v>6</v>
      </c>
      <c r="AD164" s="5">
        <v>4</v>
      </c>
    </row>
    <row r="165" spans="1:30">
      <c r="A165" s="5" t="s">
        <v>235</v>
      </c>
      <c r="B165" s="5">
        <v>2143014356</v>
      </c>
      <c r="C165" s="5" t="s">
        <v>247</v>
      </c>
      <c r="D165" s="5" t="s">
        <v>245</v>
      </c>
      <c r="E165" s="5">
        <v>91</v>
      </c>
      <c r="F165" s="5">
        <v>0</v>
      </c>
      <c r="G165" s="5">
        <v>91</v>
      </c>
      <c r="H165" s="5">
        <v>-20</v>
      </c>
      <c r="I165" s="5">
        <v>0</v>
      </c>
      <c r="L165" s="5">
        <v>9</v>
      </c>
      <c r="M165" s="5">
        <v>10</v>
      </c>
      <c r="N165" s="5">
        <v>-1</v>
      </c>
      <c r="O165" s="5">
        <v>0</v>
      </c>
      <c r="P165" s="5">
        <v>0</v>
      </c>
      <c r="Q165" s="5">
        <v>71</v>
      </c>
      <c r="R165" s="23">
        <v>5</v>
      </c>
      <c r="S165" s="23">
        <f t="shared" si="6"/>
        <v>10</v>
      </c>
      <c r="T165" s="23">
        <f t="shared" si="7"/>
        <v>15</v>
      </c>
      <c r="V165" s="23">
        <f t="shared" si="8"/>
        <v>24750</v>
      </c>
      <c r="W165" s="5">
        <v>71</v>
      </c>
      <c r="X165" s="5">
        <v>5</v>
      </c>
      <c r="AB165" s="5">
        <v>9</v>
      </c>
      <c r="AC165" s="5">
        <v>9</v>
      </c>
      <c r="AD165" s="5">
        <v>1</v>
      </c>
    </row>
    <row r="166" spans="1:30">
      <c r="A166" s="5" t="s">
        <v>235</v>
      </c>
      <c r="B166" s="5">
        <v>2143014358</v>
      </c>
      <c r="C166" s="5" t="s">
        <v>248</v>
      </c>
      <c r="D166" s="5" t="s">
        <v>245</v>
      </c>
      <c r="E166" s="5">
        <v>711</v>
      </c>
      <c r="F166" s="5">
        <v>0</v>
      </c>
      <c r="G166" s="5">
        <v>711</v>
      </c>
      <c r="H166" s="5">
        <v>-83</v>
      </c>
      <c r="I166" s="5">
        <v>0</v>
      </c>
      <c r="L166" s="5">
        <v>52</v>
      </c>
      <c r="M166" s="5">
        <v>54</v>
      </c>
      <c r="N166" s="5">
        <v>-2</v>
      </c>
      <c r="O166" s="5">
        <v>0</v>
      </c>
      <c r="P166" s="5">
        <v>0</v>
      </c>
      <c r="Q166" s="5">
        <v>628</v>
      </c>
      <c r="R166" s="23">
        <v>18</v>
      </c>
      <c r="S166" s="23">
        <f t="shared" si="6"/>
        <v>54</v>
      </c>
      <c r="T166" s="23">
        <f t="shared" si="7"/>
        <v>72</v>
      </c>
      <c r="V166" s="23">
        <f t="shared" si="8"/>
        <v>118800</v>
      </c>
      <c r="W166" s="5">
        <v>628</v>
      </c>
      <c r="X166" s="5">
        <v>18</v>
      </c>
      <c r="AB166" s="5">
        <v>52</v>
      </c>
      <c r="AC166" s="5">
        <v>52</v>
      </c>
      <c r="AD166" s="5">
        <v>0</v>
      </c>
    </row>
    <row r="167" spans="1:31">
      <c r="A167" s="5" t="s">
        <v>235</v>
      </c>
      <c r="B167" s="5">
        <v>3143011142</v>
      </c>
      <c r="C167" s="5" t="s">
        <v>249</v>
      </c>
      <c r="D167" s="5" t="s">
        <v>237</v>
      </c>
      <c r="E167" s="5">
        <v>1015</v>
      </c>
      <c r="F167" s="5">
        <v>580</v>
      </c>
      <c r="G167" s="5">
        <v>1595</v>
      </c>
      <c r="H167" s="5">
        <v>-56</v>
      </c>
      <c r="I167" s="5">
        <v>0</v>
      </c>
      <c r="L167" s="5">
        <v>94</v>
      </c>
      <c r="M167" s="5">
        <v>93</v>
      </c>
      <c r="N167" s="5">
        <v>1</v>
      </c>
      <c r="O167" s="5">
        <v>2</v>
      </c>
      <c r="P167" s="5">
        <v>1</v>
      </c>
      <c r="Q167" s="5">
        <v>1539</v>
      </c>
      <c r="R167" s="23">
        <v>35</v>
      </c>
      <c r="S167" s="23">
        <f t="shared" si="6"/>
        <v>96</v>
      </c>
      <c r="T167" s="23">
        <f t="shared" si="7"/>
        <v>131</v>
      </c>
      <c r="V167" s="23">
        <f t="shared" si="8"/>
        <v>216150</v>
      </c>
      <c r="W167" s="5">
        <v>952</v>
      </c>
      <c r="X167" s="5">
        <v>23</v>
      </c>
      <c r="Y167" s="5">
        <v>587</v>
      </c>
      <c r="Z167" s="5">
        <v>12</v>
      </c>
      <c r="AA167" s="5">
        <v>0</v>
      </c>
      <c r="AB167" s="5">
        <v>94</v>
      </c>
      <c r="AC167" s="5">
        <v>90</v>
      </c>
      <c r="AD167" s="5">
        <v>2</v>
      </c>
      <c r="AE167" s="5">
        <v>1</v>
      </c>
    </row>
    <row r="168" spans="1:30">
      <c r="A168" s="5" t="s">
        <v>235</v>
      </c>
      <c r="B168" s="5">
        <v>3143011143</v>
      </c>
      <c r="C168" s="5" t="s">
        <v>250</v>
      </c>
      <c r="D168" s="5" t="s">
        <v>237</v>
      </c>
      <c r="E168" s="5">
        <v>0</v>
      </c>
      <c r="F168" s="5">
        <v>537</v>
      </c>
      <c r="G168" s="5">
        <v>537</v>
      </c>
      <c r="H168" s="5">
        <v>-55</v>
      </c>
      <c r="I168" s="5">
        <v>0</v>
      </c>
      <c r="L168" s="5">
        <v>43</v>
      </c>
      <c r="M168" s="5">
        <v>40</v>
      </c>
      <c r="N168" s="5">
        <v>3</v>
      </c>
      <c r="O168" s="5">
        <v>2</v>
      </c>
      <c r="P168" s="5">
        <v>0</v>
      </c>
      <c r="Q168" s="5">
        <v>482</v>
      </c>
      <c r="R168" s="23">
        <v>10</v>
      </c>
      <c r="S168" s="23">
        <f t="shared" si="6"/>
        <v>42</v>
      </c>
      <c r="T168" s="23">
        <f t="shared" si="7"/>
        <v>52</v>
      </c>
      <c r="V168" s="23">
        <f t="shared" si="8"/>
        <v>85800</v>
      </c>
      <c r="Y168" s="5">
        <v>482</v>
      </c>
      <c r="Z168" s="5">
        <v>10</v>
      </c>
      <c r="AA168" s="5">
        <v>0</v>
      </c>
      <c r="AB168" s="5">
        <v>43</v>
      </c>
      <c r="AC168" s="5">
        <v>40</v>
      </c>
      <c r="AD168" s="5">
        <v>2</v>
      </c>
    </row>
    <row r="169" spans="1:30">
      <c r="A169" s="5" t="s">
        <v>235</v>
      </c>
      <c r="B169" s="5">
        <v>3143011144</v>
      </c>
      <c r="C169" s="5" t="s">
        <v>251</v>
      </c>
      <c r="D169" s="5" t="s">
        <v>237</v>
      </c>
      <c r="E169" s="5">
        <v>284</v>
      </c>
      <c r="F169" s="5">
        <v>219</v>
      </c>
      <c r="G169" s="5">
        <v>503</v>
      </c>
      <c r="H169" s="5">
        <v>-40</v>
      </c>
      <c r="I169" s="5">
        <v>0</v>
      </c>
      <c r="L169" s="5">
        <v>44</v>
      </c>
      <c r="M169" s="5">
        <v>39</v>
      </c>
      <c r="N169" s="5">
        <v>5</v>
      </c>
      <c r="O169" s="5">
        <v>5</v>
      </c>
      <c r="P169" s="5">
        <v>0</v>
      </c>
      <c r="Q169" s="5">
        <v>463</v>
      </c>
      <c r="R169" s="23">
        <v>13</v>
      </c>
      <c r="S169" s="23">
        <f t="shared" si="6"/>
        <v>44</v>
      </c>
      <c r="T169" s="23">
        <f t="shared" si="7"/>
        <v>57</v>
      </c>
      <c r="V169" s="23">
        <f t="shared" si="8"/>
        <v>94050</v>
      </c>
      <c r="W169" s="5">
        <v>262</v>
      </c>
      <c r="X169" s="5">
        <v>8</v>
      </c>
      <c r="Y169" s="5">
        <v>201</v>
      </c>
      <c r="Z169" s="5">
        <v>5</v>
      </c>
      <c r="AA169" s="5">
        <v>0</v>
      </c>
      <c r="AB169" s="5">
        <v>37</v>
      </c>
      <c r="AC169" s="5">
        <v>36</v>
      </c>
      <c r="AD169" s="5">
        <v>1</v>
      </c>
    </row>
    <row r="170" spans="1:30">
      <c r="A170" s="5" t="s">
        <v>235</v>
      </c>
      <c r="B170" s="5">
        <v>3143014066</v>
      </c>
      <c r="C170" s="5" t="s">
        <v>252</v>
      </c>
      <c r="D170" s="5" t="s">
        <v>245</v>
      </c>
      <c r="E170" s="5">
        <v>0</v>
      </c>
      <c r="F170" s="5">
        <v>592</v>
      </c>
      <c r="G170" s="5">
        <v>592</v>
      </c>
      <c r="H170" s="5">
        <v>-94</v>
      </c>
      <c r="I170" s="5">
        <v>0</v>
      </c>
      <c r="L170" s="5">
        <v>46</v>
      </c>
      <c r="M170" s="5">
        <v>46</v>
      </c>
      <c r="N170" s="5">
        <v>0</v>
      </c>
      <c r="O170" s="5">
        <v>1</v>
      </c>
      <c r="P170" s="5">
        <v>0</v>
      </c>
      <c r="Q170" s="5">
        <v>498</v>
      </c>
      <c r="R170" s="23">
        <v>10</v>
      </c>
      <c r="S170" s="23">
        <f t="shared" si="6"/>
        <v>47</v>
      </c>
      <c r="T170" s="23">
        <f t="shared" si="7"/>
        <v>57</v>
      </c>
      <c r="V170" s="23">
        <f t="shared" si="8"/>
        <v>94050</v>
      </c>
      <c r="Y170" s="5">
        <v>498</v>
      </c>
      <c r="Z170" s="5">
        <v>10</v>
      </c>
      <c r="AA170" s="5">
        <v>0</v>
      </c>
      <c r="AB170" s="5">
        <v>46</v>
      </c>
      <c r="AC170" s="5">
        <v>44</v>
      </c>
      <c r="AD170" s="5">
        <v>1</v>
      </c>
    </row>
    <row r="171" spans="1:31">
      <c r="A171" s="5" t="s">
        <v>253</v>
      </c>
      <c r="B171" s="5">
        <v>2143014377</v>
      </c>
      <c r="C171" s="5" t="s">
        <v>254</v>
      </c>
      <c r="D171" s="5" t="s">
        <v>255</v>
      </c>
      <c r="E171" s="5">
        <v>115</v>
      </c>
      <c r="F171" s="5">
        <v>0</v>
      </c>
      <c r="G171" s="5">
        <v>115</v>
      </c>
      <c r="H171" s="5">
        <v>-18</v>
      </c>
      <c r="I171" s="5">
        <v>0</v>
      </c>
      <c r="L171" s="5">
        <v>10</v>
      </c>
      <c r="M171" s="5">
        <v>6</v>
      </c>
      <c r="N171" s="5">
        <v>4</v>
      </c>
      <c r="O171" s="5">
        <v>4</v>
      </c>
      <c r="P171" s="5">
        <v>0</v>
      </c>
      <c r="Q171" s="5">
        <v>97</v>
      </c>
      <c r="R171" s="23">
        <v>6</v>
      </c>
      <c r="S171" s="23">
        <f t="shared" si="6"/>
        <v>10</v>
      </c>
      <c r="T171" s="23">
        <f t="shared" si="7"/>
        <v>16</v>
      </c>
      <c r="V171" s="23">
        <f t="shared" si="8"/>
        <v>26400</v>
      </c>
      <c r="W171" s="5">
        <v>97</v>
      </c>
      <c r="X171" s="5">
        <v>6</v>
      </c>
      <c r="Y171" s="5">
        <v>0</v>
      </c>
      <c r="Z171" s="5">
        <v>0</v>
      </c>
      <c r="AA171" s="5">
        <v>0</v>
      </c>
      <c r="AB171" s="5">
        <v>6</v>
      </c>
      <c r="AC171" s="5">
        <v>6</v>
      </c>
      <c r="AD171" s="5">
        <v>4</v>
      </c>
      <c r="AE171" s="5">
        <v>0</v>
      </c>
    </row>
    <row r="172" spans="1:31">
      <c r="A172" s="5" t="s">
        <v>253</v>
      </c>
      <c r="B172" s="5">
        <v>2143014378</v>
      </c>
      <c r="C172" s="5" t="s">
        <v>256</v>
      </c>
      <c r="D172" s="5" t="s">
        <v>255</v>
      </c>
      <c r="E172" s="5">
        <v>283</v>
      </c>
      <c r="F172" s="5">
        <v>0</v>
      </c>
      <c r="G172" s="5">
        <v>283</v>
      </c>
      <c r="H172" s="5">
        <v>-20</v>
      </c>
      <c r="I172" s="5">
        <v>0</v>
      </c>
      <c r="L172" s="5">
        <v>15</v>
      </c>
      <c r="M172" s="5">
        <v>12</v>
      </c>
      <c r="N172" s="5">
        <v>3</v>
      </c>
      <c r="O172" s="5">
        <v>4</v>
      </c>
      <c r="P172" s="5">
        <v>0</v>
      </c>
      <c r="Q172" s="5">
        <v>263</v>
      </c>
      <c r="R172" s="23">
        <v>6</v>
      </c>
      <c r="S172" s="23">
        <f t="shared" si="6"/>
        <v>16</v>
      </c>
      <c r="T172" s="23">
        <f t="shared" si="7"/>
        <v>22</v>
      </c>
      <c r="V172" s="23">
        <f t="shared" si="8"/>
        <v>36300</v>
      </c>
      <c r="W172" s="5">
        <v>263</v>
      </c>
      <c r="X172" s="5">
        <v>6</v>
      </c>
      <c r="Y172" s="5">
        <v>0</v>
      </c>
      <c r="Z172" s="5">
        <v>0</v>
      </c>
      <c r="AA172" s="5">
        <v>0</v>
      </c>
      <c r="AB172" s="5">
        <v>16</v>
      </c>
      <c r="AC172" s="5">
        <v>12</v>
      </c>
      <c r="AD172" s="5">
        <v>4</v>
      </c>
      <c r="AE172" s="5">
        <v>0</v>
      </c>
    </row>
    <row r="173" spans="1:31">
      <c r="A173" s="5" t="s">
        <v>253</v>
      </c>
      <c r="B173" s="5">
        <v>2143014379</v>
      </c>
      <c r="C173" s="5" t="s">
        <v>257</v>
      </c>
      <c r="D173" s="5" t="s">
        <v>255</v>
      </c>
      <c r="E173" s="5">
        <v>43</v>
      </c>
      <c r="F173" s="5">
        <v>0</v>
      </c>
      <c r="G173" s="5">
        <v>43</v>
      </c>
      <c r="H173" s="5">
        <v>0</v>
      </c>
      <c r="I173" s="5">
        <v>0</v>
      </c>
      <c r="L173" s="5">
        <v>5</v>
      </c>
      <c r="M173" s="5">
        <v>3</v>
      </c>
      <c r="N173" s="5">
        <v>2</v>
      </c>
      <c r="O173" s="5">
        <v>4</v>
      </c>
      <c r="P173" s="5">
        <v>0</v>
      </c>
      <c r="Q173" s="5">
        <v>43</v>
      </c>
      <c r="R173" s="23">
        <v>3</v>
      </c>
      <c r="S173" s="23">
        <f t="shared" si="6"/>
        <v>7</v>
      </c>
      <c r="T173" s="23">
        <f t="shared" si="7"/>
        <v>10</v>
      </c>
      <c r="V173" s="23">
        <f t="shared" si="8"/>
        <v>16500</v>
      </c>
      <c r="W173" s="5">
        <v>43</v>
      </c>
      <c r="X173" s="5">
        <v>3</v>
      </c>
      <c r="Y173" s="5">
        <v>0</v>
      </c>
      <c r="Z173" s="5">
        <v>0</v>
      </c>
      <c r="AA173" s="5">
        <v>0</v>
      </c>
      <c r="AB173" s="5">
        <v>2</v>
      </c>
      <c r="AC173" s="5">
        <v>2</v>
      </c>
      <c r="AD173" s="5">
        <v>4</v>
      </c>
      <c r="AE173" s="5">
        <v>0</v>
      </c>
    </row>
    <row r="174" spans="1:31">
      <c r="A174" s="5" t="s">
        <v>253</v>
      </c>
      <c r="B174" s="5">
        <v>2143014381</v>
      </c>
      <c r="C174" s="5" t="s">
        <v>258</v>
      </c>
      <c r="D174" s="5" t="s">
        <v>255</v>
      </c>
      <c r="E174" s="5">
        <v>130</v>
      </c>
      <c r="F174" s="5">
        <v>0</v>
      </c>
      <c r="G174" s="5">
        <v>130</v>
      </c>
      <c r="H174" s="5">
        <v>-22</v>
      </c>
      <c r="I174" s="5">
        <v>0</v>
      </c>
      <c r="L174" s="5">
        <v>10</v>
      </c>
      <c r="M174" s="5">
        <v>8</v>
      </c>
      <c r="N174" s="5">
        <v>2</v>
      </c>
      <c r="O174" s="5">
        <v>3</v>
      </c>
      <c r="P174" s="5">
        <v>0</v>
      </c>
      <c r="Q174" s="5">
        <v>108</v>
      </c>
      <c r="R174" s="23">
        <v>6</v>
      </c>
      <c r="S174" s="23">
        <f t="shared" si="6"/>
        <v>11</v>
      </c>
      <c r="T174" s="23">
        <f t="shared" si="7"/>
        <v>17</v>
      </c>
      <c r="V174" s="23">
        <f t="shared" si="8"/>
        <v>28050</v>
      </c>
      <c r="W174" s="5">
        <v>108</v>
      </c>
      <c r="X174" s="5">
        <v>6</v>
      </c>
      <c r="Y174" s="5">
        <v>0</v>
      </c>
      <c r="Z174" s="5">
        <v>0</v>
      </c>
      <c r="AA174" s="5">
        <v>0</v>
      </c>
      <c r="AB174" s="5">
        <v>10</v>
      </c>
      <c r="AC174" s="5">
        <v>8</v>
      </c>
      <c r="AD174" s="5">
        <v>2</v>
      </c>
      <c r="AE174" s="5">
        <v>0</v>
      </c>
    </row>
    <row r="175" spans="1:31">
      <c r="A175" s="5" t="s">
        <v>253</v>
      </c>
      <c r="B175" s="5">
        <v>2143014388</v>
      </c>
      <c r="C175" s="5" t="s">
        <v>259</v>
      </c>
      <c r="D175" s="5" t="s">
        <v>255</v>
      </c>
      <c r="E175" s="5">
        <v>351</v>
      </c>
      <c r="F175" s="5">
        <v>0</v>
      </c>
      <c r="G175" s="5">
        <v>351</v>
      </c>
      <c r="H175" s="5">
        <v>-54</v>
      </c>
      <c r="I175" s="5">
        <v>0</v>
      </c>
      <c r="L175" s="5">
        <v>19</v>
      </c>
      <c r="M175" s="5">
        <v>16</v>
      </c>
      <c r="N175" s="5">
        <v>3</v>
      </c>
      <c r="O175" s="5">
        <v>4</v>
      </c>
      <c r="P175" s="5">
        <v>1</v>
      </c>
      <c r="Q175" s="5">
        <v>297</v>
      </c>
      <c r="R175" s="23">
        <v>10</v>
      </c>
      <c r="S175" s="23">
        <f t="shared" si="6"/>
        <v>21</v>
      </c>
      <c r="T175" s="23">
        <f t="shared" si="7"/>
        <v>31</v>
      </c>
      <c r="V175" s="23">
        <f t="shared" si="8"/>
        <v>51150</v>
      </c>
      <c r="W175" s="5">
        <v>297</v>
      </c>
      <c r="X175" s="5">
        <v>10</v>
      </c>
      <c r="Y175" s="5">
        <v>0</v>
      </c>
      <c r="Z175" s="5">
        <v>0</v>
      </c>
      <c r="AA175" s="5">
        <v>0</v>
      </c>
      <c r="AB175" s="5">
        <v>19</v>
      </c>
      <c r="AC175" s="5">
        <v>15</v>
      </c>
      <c r="AD175" s="5">
        <v>4</v>
      </c>
      <c r="AE175" s="5">
        <v>1</v>
      </c>
    </row>
    <row r="176" spans="1:31">
      <c r="A176" s="5" t="s">
        <v>253</v>
      </c>
      <c r="B176" s="5">
        <v>3143014070</v>
      </c>
      <c r="C176" s="5" t="s">
        <v>260</v>
      </c>
      <c r="D176" s="5" t="s">
        <v>261</v>
      </c>
      <c r="E176" s="5">
        <v>242</v>
      </c>
      <c r="F176" s="5">
        <v>143</v>
      </c>
      <c r="G176" s="5">
        <v>385</v>
      </c>
      <c r="H176" s="5">
        <v>-60</v>
      </c>
      <c r="I176" s="5">
        <v>0</v>
      </c>
      <c r="K176" s="5">
        <v>15</v>
      </c>
      <c r="L176" s="5">
        <v>24</v>
      </c>
      <c r="M176" s="5">
        <v>20</v>
      </c>
      <c r="N176" s="5">
        <v>4</v>
      </c>
      <c r="O176" s="5">
        <v>1</v>
      </c>
      <c r="P176" s="5">
        <v>0</v>
      </c>
      <c r="Q176" s="5">
        <v>325</v>
      </c>
      <c r="R176" s="23">
        <v>9</v>
      </c>
      <c r="S176" s="23">
        <f t="shared" si="6"/>
        <v>21</v>
      </c>
      <c r="T176" s="23">
        <f t="shared" si="7"/>
        <v>30</v>
      </c>
      <c r="V176" s="23">
        <f t="shared" si="8"/>
        <v>49500</v>
      </c>
      <c r="W176" s="5">
        <v>210</v>
      </c>
      <c r="X176" s="5">
        <v>6</v>
      </c>
      <c r="Y176" s="5">
        <v>115</v>
      </c>
      <c r="Z176" s="5">
        <v>3</v>
      </c>
      <c r="AA176" s="5">
        <v>40</v>
      </c>
      <c r="AB176" s="5">
        <v>24</v>
      </c>
      <c r="AC176" s="5">
        <v>20</v>
      </c>
      <c r="AD176" s="5">
        <v>2</v>
      </c>
      <c r="AE176" s="5">
        <v>0</v>
      </c>
    </row>
    <row r="177" spans="1:31">
      <c r="A177" s="5" t="s">
        <v>253</v>
      </c>
      <c r="B177" s="5">
        <v>3143014071</v>
      </c>
      <c r="C177" s="5" t="s">
        <v>262</v>
      </c>
      <c r="D177" s="5" t="s">
        <v>261</v>
      </c>
      <c r="E177" s="5">
        <v>0</v>
      </c>
      <c r="F177" s="5">
        <v>596</v>
      </c>
      <c r="G177" s="5">
        <v>596</v>
      </c>
      <c r="H177" s="5">
        <v>-61</v>
      </c>
      <c r="I177" s="5">
        <v>0</v>
      </c>
      <c r="K177" s="5">
        <v>183</v>
      </c>
      <c r="L177" s="5">
        <v>41</v>
      </c>
      <c r="M177" s="5">
        <v>34</v>
      </c>
      <c r="N177" s="5">
        <v>7</v>
      </c>
      <c r="O177" s="5">
        <v>5</v>
      </c>
      <c r="P177" s="5">
        <v>0</v>
      </c>
      <c r="Q177" s="5">
        <v>535</v>
      </c>
      <c r="R177" s="23">
        <v>11</v>
      </c>
      <c r="S177" s="23">
        <f t="shared" si="6"/>
        <v>39</v>
      </c>
      <c r="T177" s="23">
        <f t="shared" si="7"/>
        <v>50</v>
      </c>
      <c r="V177" s="23">
        <f t="shared" si="8"/>
        <v>82500</v>
      </c>
      <c r="W177" s="5">
        <v>0</v>
      </c>
      <c r="X177" s="5">
        <v>0</v>
      </c>
      <c r="Y177" s="5">
        <v>535</v>
      </c>
      <c r="Z177" s="5">
        <v>11</v>
      </c>
      <c r="AA177" s="5">
        <v>248</v>
      </c>
      <c r="AB177" s="5">
        <v>41</v>
      </c>
      <c r="AC177" s="5">
        <v>36</v>
      </c>
      <c r="AD177" s="5">
        <v>6</v>
      </c>
      <c r="AE177" s="5">
        <v>0</v>
      </c>
    </row>
    <row r="178" spans="1:30">
      <c r="A178" s="5" t="s">
        <v>263</v>
      </c>
      <c r="B178" s="5">
        <v>2143014280</v>
      </c>
      <c r="C178" s="5" t="s">
        <v>264</v>
      </c>
      <c r="D178" s="5" t="s">
        <v>265</v>
      </c>
      <c r="E178" s="5">
        <v>83</v>
      </c>
      <c r="F178" s="5">
        <v>0</v>
      </c>
      <c r="G178" s="5">
        <v>83</v>
      </c>
      <c r="H178" s="5">
        <v>-17</v>
      </c>
      <c r="I178" s="5">
        <v>0</v>
      </c>
      <c r="L178" s="5">
        <v>9</v>
      </c>
      <c r="M178" s="5">
        <v>7</v>
      </c>
      <c r="N178" s="5">
        <v>2</v>
      </c>
      <c r="O178" s="5">
        <v>1</v>
      </c>
      <c r="P178" s="5">
        <v>0</v>
      </c>
      <c r="Q178" s="5">
        <v>66</v>
      </c>
      <c r="R178" s="23">
        <v>6</v>
      </c>
      <c r="S178" s="23">
        <f t="shared" si="6"/>
        <v>8</v>
      </c>
      <c r="T178" s="23">
        <f t="shared" si="7"/>
        <v>14</v>
      </c>
      <c r="V178" s="23">
        <f t="shared" si="8"/>
        <v>23100</v>
      </c>
      <c r="W178" s="5">
        <v>66</v>
      </c>
      <c r="X178" s="5">
        <v>6</v>
      </c>
      <c r="AB178" s="5">
        <v>9</v>
      </c>
      <c r="AC178" s="5">
        <v>7</v>
      </c>
      <c r="AD178" s="5">
        <v>2</v>
      </c>
    </row>
    <row r="179" spans="1:30">
      <c r="A179" s="5" t="s">
        <v>263</v>
      </c>
      <c r="B179" s="5">
        <v>2143014285</v>
      </c>
      <c r="C179" s="5" t="s">
        <v>266</v>
      </c>
      <c r="D179" s="5" t="s">
        <v>265</v>
      </c>
      <c r="E179" s="5">
        <v>7</v>
      </c>
      <c r="F179" s="5">
        <v>0</v>
      </c>
      <c r="G179" s="5">
        <v>7</v>
      </c>
      <c r="H179" s="5">
        <v>0</v>
      </c>
      <c r="I179" s="5">
        <v>0</v>
      </c>
      <c r="J179" s="5">
        <v>35000</v>
      </c>
      <c r="L179" s="5">
        <v>2</v>
      </c>
      <c r="M179" s="5">
        <v>2</v>
      </c>
      <c r="N179" s="5">
        <v>0</v>
      </c>
      <c r="O179" s="5">
        <v>0</v>
      </c>
      <c r="P179" s="5">
        <v>0</v>
      </c>
      <c r="Q179" s="5">
        <v>7</v>
      </c>
      <c r="R179" s="23">
        <v>1</v>
      </c>
      <c r="S179" s="23">
        <f t="shared" si="6"/>
        <v>2</v>
      </c>
      <c r="T179" s="23">
        <f t="shared" si="7"/>
        <v>3</v>
      </c>
      <c r="V179" s="23">
        <f t="shared" si="8"/>
        <v>4950</v>
      </c>
      <c r="W179" s="5">
        <v>7</v>
      </c>
      <c r="X179" s="5">
        <v>1</v>
      </c>
      <c r="AB179" s="5">
        <v>2</v>
      </c>
      <c r="AC179" s="5">
        <v>1</v>
      </c>
      <c r="AD179" s="5">
        <v>1</v>
      </c>
    </row>
    <row r="180" spans="1:32">
      <c r="A180" s="5" t="s">
        <v>263</v>
      </c>
      <c r="B180" s="5">
        <v>2143014287</v>
      </c>
      <c r="C180" s="5" t="s">
        <v>267</v>
      </c>
      <c r="D180" s="5" t="s">
        <v>265</v>
      </c>
      <c r="E180" s="5">
        <v>1137</v>
      </c>
      <c r="F180" s="5">
        <v>0</v>
      </c>
      <c r="G180" s="5">
        <v>1137</v>
      </c>
      <c r="H180" s="5">
        <v>-34</v>
      </c>
      <c r="I180" s="5">
        <v>0</v>
      </c>
      <c r="L180" s="5">
        <v>56</v>
      </c>
      <c r="M180" s="5">
        <v>47</v>
      </c>
      <c r="N180" s="5">
        <v>9</v>
      </c>
      <c r="O180" s="5">
        <v>9</v>
      </c>
      <c r="P180" s="5">
        <v>0</v>
      </c>
      <c r="Q180" s="5">
        <v>1103</v>
      </c>
      <c r="R180" s="23">
        <v>24</v>
      </c>
      <c r="S180" s="23">
        <f t="shared" si="6"/>
        <v>56</v>
      </c>
      <c r="T180" s="23">
        <f t="shared" si="7"/>
        <v>80</v>
      </c>
      <c r="V180" s="23">
        <f t="shared" si="8"/>
        <v>132000</v>
      </c>
      <c r="W180" s="5">
        <v>1103</v>
      </c>
      <c r="X180" s="5">
        <v>24</v>
      </c>
      <c r="AB180" s="5">
        <v>56</v>
      </c>
      <c r="AC180" s="5">
        <v>46</v>
      </c>
      <c r="AD180" s="5">
        <v>9</v>
      </c>
      <c r="AF180" s="5" t="s">
        <v>268</v>
      </c>
    </row>
    <row r="181" spans="1:30">
      <c r="A181" s="5" t="s">
        <v>263</v>
      </c>
      <c r="B181" s="5">
        <v>2143014291</v>
      </c>
      <c r="C181" s="5" t="s">
        <v>269</v>
      </c>
      <c r="D181" s="5" t="s">
        <v>265</v>
      </c>
      <c r="E181" s="5">
        <v>163</v>
      </c>
      <c r="F181" s="5">
        <v>0</v>
      </c>
      <c r="G181" s="5">
        <v>163</v>
      </c>
      <c r="H181" s="5">
        <v>-41</v>
      </c>
      <c r="I181" s="5">
        <v>0</v>
      </c>
      <c r="L181" s="5">
        <v>11</v>
      </c>
      <c r="M181" s="5">
        <v>9</v>
      </c>
      <c r="N181" s="5">
        <v>2</v>
      </c>
      <c r="O181" s="5">
        <v>2</v>
      </c>
      <c r="P181" s="5">
        <v>0</v>
      </c>
      <c r="Q181" s="5">
        <v>122</v>
      </c>
      <c r="R181" s="23">
        <v>6</v>
      </c>
      <c r="S181" s="23">
        <f t="shared" si="6"/>
        <v>11</v>
      </c>
      <c r="T181" s="23">
        <f t="shared" si="7"/>
        <v>17</v>
      </c>
      <c r="V181" s="23">
        <f t="shared" si="8"/>
        <v>28050</v>
      </c>
      <c r="W181" s="5">
        <v>122</v>
      </c>
      <c r="X181" s="5">
        <v>6</v>
      </c>
      <c r="AB181" s="5">
        <v>11</v>
      </c>
      <c r="AC181" s="5">
        <v>9</v>
      </c>
      <c r="AD181" s="5">
        <v>3</v>
      </c>
    </row>
    <row r="182" spans="1:31">
      <c r="A182" s="5" t="s">
        <v>263</v>
      </c>
      <c r="B182" s="5">
        <v>2143014296</v>
      </c>
      <c r="C182" s="5" t="s">
        <v>270</v>
      </c>
      <c r="D182" s="5" t="s">
        <v>265</v>
      </c>
      <c r="E182" s="5">
        <v>75</v>
      </c>
      <c r="F182" s="5">
        <v>0</v>
      </c>
      <c r="G182" s="5">
        <v>75</v>
      </c>
      <c r="H182" s="5">
        <v>-25</v>
      </c>
      <c r="I182" s="5">
        <v>0</v>
      </c>
      <c r="L182" s="5">
        <v>9</v>
      </c>
      <c r="M182" s="5">
        <v>6</v>
      </c>
      <c r="N182" s="5">
        <v>3</v>
      </c>
      <c r="O182" s="5">
        <v>1</v>
      </c>
      <c r="P182" s="5">
        <v>2</v>
      </c>
      <c r="Q182" s="5">
        <v>50</v>
      </c>
      <c r="R182" s="23">
        <v>5</v>
      </c>
      <c r="S182" s="23">
        <f t="shared" si="6"/>
        <v>9</v>
      </c>
      <c r="T182" s="23">
        <f t="shared" si="7"/>
        <v>14</v>
      </c>
      <c r="V182" s="23">
        <f t="shared" si="8"/>
        <v>23100</v>
      </c>
      <c r="W182" s="5">
        <v>50</v>
      </c>
      <c r="X182" s="5">
        <v>5</v>
      </c>
      <c r="AB182" s="5">
        <v>9</v>
      </c>
      <c r="AC182" s="5">
        <v>5</v>
      </c>
      <c r="AD182" s="5">
        <v>1</v>
      </c>
      <c r="AE182" s="5">
        <v>2</v>
      </c>
    </row>
    <row r="183" spans="1:31">
      <c r="A183" s="5" t="s">
        <v>263</v>
      </c>
      <c r="B183" s="5">
        <v>2143014434</v>
      </c>
      <c r="C183" s="5" t="s">
        <v>271</v>
      </c>
      <c r="D183" s="5" t="s">
        <v>265</v>
      </c>
      <c r="E183" s="5">
        <v>47</v>
      </c>
      <c r="F183" s="5">
        <v>0</v>
      </c>
      <c r="G183" s="5">
        <v>47</v>
      </c>
      <c r="H183" s="5">
        <v>-17</v>
      </c>
      <c r="I183" s="5">
        <v>0</v>
      </c>
      <c r="L183" s="5">
        <v>6</v>
      </c>
      <c r="M183" s="5">
        <v>5</v>
      </c>
      <c r="N183" s="5">
        <v>1</v>
      </c>
      <c r="O183" s="5">
        <v>2</v>
      </c>
      <c r="P183" s="5">
        <v>0</v>
      </c>
      <c r="Q183" s="5">
        <v>30</v>
      </c>
      <c r="R183" s="23">
        <v>3</v>
      </c>
      <c r="S183" s="23">
        <f t="shared" si="6"/>
        <v>7</v>
      </c>
      <c r="T183" s="23">
        <f t="shared" si="7"/>
        <v>10</v>
      </c>
      <c r="V183" s="23">
        <f t="shared" si="8"/>
        <v>16500</v>
      </c>
      <c r="W183" s="5">
        <v>30</v>
      </c>
      <c r="X183" s="5">
        <v>3</v>
      </c>
      <c r="AB183" s="5">
        <v>6</v>
      </c>
      <c r="AC183" s="5">
        <v>6</v>
      </c>
      <c r="AD183" s="5">
        <v>2</v>
      </c>
      <c r="AE183" s="5">
        <v>0</v>
      </c>
    </row>
    <row r="184" spans="1:32">
      <c r="A184" s="5" t="s">
        <v>263</v>
      </c>
      <c r="B184" s="5">
        <v>3143014055</v>
      </c>
      <c r="C184" s="5" t="s">
        <v>272</v>
      </c>
      <c r="D184" s="5" t="s">
        <v>273</v>
      </c>
      <c r="E184" s="5">
        <v>0</v>
      </c>
      <c r="F184" s="5">
        <v>955</v>
      </c>
      <c r="G184" s="5">
        <v>955</v>
      </c>
      <c r="H184" s="5">
        <v>-39</v>
      </c>
      <c r="I184" s="5">
        <v>0</v>
      </c>
      <c r="L184" s="5">
        <v>66</v>
      </c>
      <c r="M184" s="5">
        <v>53</v>
      </c>
      <c r="N184" s="5">
        <v>13</v>
      </c>
      <c r="O184" s="5">
        <v>8</v>
      </c>
      <c r="P184" s="5">
        <v>2</v>
      </c>
      <c r="Q184" s="5">
        <v>916</v>
      </c>
      <c r="R184" s="23">
        <v>18</v>
      </c>
      <c r="S184" s="23">
        <f t="shared" si="6"/>
        <v>63</v>
      </c>
      <c r="T184" s="23">
        <f t="shared" si="7"/>
        <v>81</v>
      </c>
      <c r="V184" s="23">
        <f t="shared" si="8"/>
        <v>133650</v>
      </c>
      <c r="Y184" s="5">
        <v>916</v>
      </c>
      <c r="Z184" s="5">
        <v>18</v>
      </c>
      <c r="AA184" s="5">
        <v>0</v>
      </c>
      <c r="AB184" s="5">
        <v>80</v>
      </c>
      <c r="AC184" s="5">
        <v>45</v>
      </c>
      <c r="AD184" s="5">
        <v>8</v>
      </c>
      <c r="AE184" s="5">
        <v>2</v>
      </c>
      <c r="AF184" s="5" t="s">
        <v>274</v>
      </c>
    </row>
    <row r="185" spans="1:32">
      <c r="A185" s="5" t="s">
        <v>263</v>
      </c>
      <c r="B185" s="5">
        <v>3143014087</v>
      </c>
      <c r="C185" s="5" t="s">
        <v>275</v>
      </c>
      <c r="D185" s="5" t="s">
        <v>273</v>
      </c>
      <c r="E185" s="5">
        <v>122</v>
      </c>
      <c r="F185" s="5">
        <v>159</v>
      </c>
      <c r="G185" s="5">
        <v>281</v>
      </c>
      <c r="H185" s="5">
        <v>-66</v>
      </c>
      <c r="I185" s="5">
        <v>0</v>
      </c>
      <c r="L185" s="5">
        <v>21</v>
      </c>
      <c r="M185" s="5">
        <v>16</v>
      </c>
      <c r="N185" s="5">
        <v>5</v>
      </c>
      <c r="O185" s="5">
        <v>4</v>
      </c>
      <c r="P185" s="5">
        <v>1</v>
      </c>
      <c r="Q185" s="5">
        <v>215</v>
      </c>
      <c r="R185" s="23">
        <v>9</v>
      </c>
      <c r="S185" s="23">
        <f t="shared" si="6"/>
        <v>21</v>
      </c>
      <c r="T185" s="23">
        <f t="shared" si="7"/>
        <v>30</v>
      </c>
      <c r="V185" s="23">
        <f t="shared" si="8"/>
        <v>49500</v>
      </c>
      <c r="W185" s="5">
        <v>94</v>
      </c>
      <c r="X185" s="5">
        <v>6</v>
      </c>
      <c r="Y185" s="5">
        <v>121</v>
      </c>
      <c r="Z185" s="5">
        <v>3</v>
      </c>
      <c r="AA185" s="5">
        <v>0</v>
      </c>
      <c r="AB185" s="5">
        <v>21</v>
      </c>
      <c r="AC185" s="5">
        <v>16</v>
      </c>
      <c r="AD185" s="5">
        <v>5</v>
      </c>
      <c r="AE185" s="5">
        <v>1</v>
      </c>
      <c r="AF185" s="5" t="s">
        <v>276</v>
      </c>
    </row>
    <row r="186" spans="1:31">
      <c r="A186" s="5" t="s">
        <v>277</v>
      </c>
      <c r="B186" s="5">
        <v>2143012931</v>
      </c>
      <c r="C186" s="5" t="s">
        <v>278</v>
      </c>
      <c r="D186" s="5" t="s">
        <v>279</v>
      </c>
      <c r="E186" s="5">
        <v>246</v>
      </c>
      <c r="F186" s="5">
        <v>0</v>
      </c>
      <c r="G186" s="5">
        <v>246</v>
      </c>
      <c r="H186" s="5">
        <v>-33</v>
      </c>
      <c r="I186" s="5">
        <v>0</v>
      </c>
      <c r="L186" s="5">
        <v>19</v>
      </c>
      <c r="M186" s="5">
        <v>18</v>
      </c>
      <c r="N186" s="5">
        <v>1</v>
      </c>
      <c r="O186" s="5">
        <v>0</v>
      </c>
      <c r="P186" s="5">
        <v>0</v>
      </c>
      <c r="Q186" s="5">
        <v>213</v>
      </c>
      <c r="R186" s="23">
        <v>6</v>
      </c>
      <c r="S186" s="23">
        <f t="shared" si="6"/>
        <v>18</v>
      </c>
      <c r="T186" s="23">
        <f t="shared" si="7"/>
        <v>24</v>
      </c>
      <c r="V186" s="23">
        <f t="shared" si="8"/>
        <v>39600</v>
      </c>
      <c r="W186" s="5">
        <v>213</v>
      </c>
      <c r="X186" s="5">
        <v>6</v>
      </c>
      <c r="Y186" s="5">
        <v>0</v>
      </c>
      <c r="Z186" s="5">
        <v>0</v>
      </c>
      <c r="AA186" s="5">
        <v>0</v>
      </c>
      <c r="AB186" s="5">
        <v>19</v>
      </c>
      <c r="AC186" s="5">
        <v>17</v>
      </c>
      <c r="AD186" s="5">
        <v>1</v>
      </c>
      <c r="AE186" s="5">
        <v>0</v>
      </c>
    </row>
    <row r="187" spans="1:31">
      <c r="A187" s="5" t="s">
        <v>277</v>
      </c>
      <c r="B187" s="5">
        <v>2143012932</v>
      </c>
      <c r="C187" s="5" t="s">
        <v>280</v>
      </c>
      <c r="D187" s="5" t="s">
        <v>279</v>
      </c>
      <c r="E187" s="5">
        <v>36</v>
      </c>
      <c r="F187" s="5">
        <v>0</v>
      </c>
      <c r="G187" s="5">
        <v>36</v>
      </c>
      <c r="H187" s="5">
        <v>-10</v>
      </c>
      <c r="I187" s="5">
        <v>0</v>
      </c>
      <c r="L187" s="5">
        <v>8</v>
      </c>
      <c r="M187" s="5">
        <v>7</v>
      </c>
      <c r="N187" s="5">
        <v>1</v>
      </c>
      <c r="O187" s="5">
        <v>1</v>
      </c>
      <c r="P187" s="5">
        <v>0</v>
      </c>
      <c r="Q187" s="5">
        <v>26</v>
      </c>
      <c r="R187" s="23">
        <v>4</v>
      </c>
      <c r="S187" s="23">
        <f t="shared" si="6"/>
        <v>8</v>
      </c>
      <c r="T187" s="23">
        <f t="shared" si="7"/>
        <v>12</v>
      </c>
      <c r="V187" s="23">
        <f t="shared" si="8"/>
        <v>19800</v>
      </c>
      <c r="W187" s="5">
        <v>26</v>
      </c>
      <c r="X187" s="5">
        <v>4</v>
      </c>
      <c r="Y187" s="5">
        <v>0</v>
      </c>
      <c r="Z187" s="5">
        <v>0</v>
      </c>
      <c r="AA187" s="5">
        <v>0</v>
      </c>
      <c r="AB187" s="5">
        <v>8</v>
      </c>
      <c r="AC187" s="5">
        <v>7</v>
      </c>
      <c r="AD187" s="5">
        <v>1</v>
      </c>
      <c r="AE187" s="5">
        <v>0</v>
      </c>
    </row>
    <row r="188" spans="1:31">
      <c r="A188" s="5" t="s">
        <v>277</v>
      </c>
      <c r="B188" s="5">
        <v>2143012934</v>
      </c>
      <c r="C188" s="5" t="s">
        <v>281</v>
      </c>
      <c r="D188" s="5" t="s">
        <v>279</v>
      </c>
      <c r="E188" s="5">
        <v>39</v>
      </c>
      <c r="F188" s="5">
        <v>0</v>
      </c>
      <c r="G188" s="5">
        <v>39</v>
      </c>
      <c r="H188" s="5">
        <v>-13</v>
      </c>
      <c r="I188" s="5">
        <v>0</v>
      </c>
      <c r="L188" s="5">
        <v>9</v>
      </c>
      <c r="M188" s="5">
        <v>8</v>
      </c>
      <c r="N188" s="5">
        <v>1</v>
      </c>
      <c r="O188" s="5">
        <v>1</v>
      </c>
      <c r="P188" s="5">
        <v>0</v>
      </c>
      <c r="Q188" s="5">
        <v>26</v>
      </c>
      <c r="R188" s="23">
        <v>6</v>
      </c>
      <c r="S188" s="23">
        <f t="shared" si="6"/>
        <v>9</v>
      </c>
      <c r="T188" s="23">
        <f t="shared" si="7"/>
        <v>15</v>
      </c>
      <c r="V188" s="23">
        <f t="shared" si="8"/>
        <v>24750</v>
      </c>
      <c r="W188" s="5">
        <v>26</v>
      </c>
      <c r="X188" s="5">
        <v>6</v>
      </c>
      <c r="Y188" s="5">
        <v>0</v>
      </c>
      <c r="Z188" s="5">
        <v>0</v>
      </c>
      <c r="AA188" s="5">
        <v>0</v>
      </c>
      <c r="AB188" s="5">
        <v>9</v>
      </c>
      <c r="AC188" s="5">
        <v>8</v>
      </c>
      <c r="AD188" s="5">
        <v>1</v>
      </c>
      <c r="AE188" s="5">
        <v>0</v>
      </c>
    </row>
    <row r="189" spans="1:31">
      <c r="A189" s="5" t="s">
        <v>277</v>
      </c>
      <c r="B189" s="5">
        <v>2143012935</v>
      </c>
      <c r="C189" s="5" t="s">
        <v>282</v>
      </c>
      <c r="D189" s="5" t="s">
        <v>279</v>
      </c>
      <c r="E189" s="5">
        <v>14</v>
      </c>
      <c r="F189" s="5">
        <v>0</v>
      </c>
      <c r="G189" s="5">
        <v>14</v>
      </c>
      <c r="H189" s="5">
        <v>-6</v>
      </c>
      <c r="I189" s="5">
        <v>0</v>
      </c>
      <c r="L189" s="5">
        <v>4</v>
      </c>
      <c r="M189" s="5">
        <v>4</v>
      </c>
      <c r="N189" s="5">
        <v>0</v>
      </c>
      <c r="O189" s="5">
        <v>0</v>
      </c>
      <c r="P189" s="5">
        <v>0</v>
      </c>
      <c r="Q189" s="5">
        <v>8</v>
      </c>
      <c r="R189" s="23">
        <v>2</v>
      </c>
      <c r="S189" s="23">
        <f t="shared" si="6"/>
        <v>4</v>
      </c>
      <c r="T189" s="23">
        <f t="shared" si="7"/>
        <v>6</v>
      </c>
      <c r="V189" s="23">
        <f t="shared" si="8"/>
        <v>9900</v>
      </c>
      <c r="W189" s="5">
        <v>8</v>
      </c>
      <c r="X189" s="5">
        <v>2</v>
      </c>
      <c r="Y189" s="5">
        <v>0</v>
      </c>
      <c r="Z189" s="5">
        <v>0</v>
      </c>
      <c r="AA189" s="5">
        <v>0</v>
      </c>
      <c r="AB189" s="5">
        <v>4</v>
      </c>
      <c r="AC189" s="5">
        <v>2</v>
      </c>
      <c r="AD189" s="5">
        <v>0</v>
      </c>
      <c r="AE189" s="5">
        <v>0</v>
      </c>
    </row>
    <row r="190" spans="1:31">
      <c r="A190" s="5" t="s">
        <v>277</v>
      </c>
      <c r="B190" s="5">
        <v>2143012938</v>
      </c>
      <c r="C190" s="5" t="s">
        <v>283</v>
      </c>
      <c r="D190" s="5" t="s">
        <v>279</v>
      </c>
      <c r="E190" s="5">
        <v>3</v>
      </c>
      <c r="F190" s="5">
        <v>0</v>
      </c>
      <c r="G190" s="5">
        <v>3</v>
      </c>
      <c r="H190" s="5">
        <v>0</v>
      </c>
      <c r="I190" s="5">
        <v>0</v>
      </c>
      <c r="J190" s="5">
        <v>35000</v>
      </c>
      <c r="L190" s="5">
        <v>3</v>
      </c>
      <c r="M190" s="5">
        <v>3</v>
      </c>
      <c r="N190" s="5">
        <v>0</v>
      </c>
      <c r="O190" s="5">
        <v>0</v>
      </c>
      <c r="P190" s="5">
        <v>0</v>
      </c>
      <c r="Q190" s="5">
        <v>3</v>
      </c>
      <c r="R190" s="23">
        <v>1</v>
      </c>
      <c r="S190" s="23">
        <f t="shared" si="6"/>
        <v>3</v>
      </c>
      <c r="T190" s="23">
        <f t="shared" si="7"/>
        <v>4</v>
      </c>
      <c r="V190" s="23">
        <f t="shared" si="8"/>
        <v>6600</v>
      </c>
      <c r="W190" s="5">
        <v>3</v>
      </c>
      <c r="X190" s="5">
        <v>1</v>
      </c>
      <c r="Y190" s="5">
        <v>0</v>
      </c>
      <c r="Z190" s="5">
        <v>0</v>
      </c>
      <c r="AA190" s="5">
        <v>0</v>
      </c>
      <c r="AB190" s="5">
        <v>3</v>
      </c>
      <c r="AC190" s="5">
        <v>2</v>
      </c>
      <c r="AD190" s="5">
        <v>0</v>
      </c>
      <c r="AE190" s="5">
        <v>0</v>
      </c>
    </row>
    <row r="191" spans="1:31">
      <c r="A191" s="5" t="s">
        <v>277</v>
      </c>
      <c r="B191" s="5">
        <v>2143012939</v>
      </c>
      <c r="C191" s="5" t="s">
        <v>284</v>
      </c>
      <c r="D191" s="5" t="s">
        <v>279</v>
      </c>
      <c r="E191" s="5">
        <v>69</v>
      </c>
      <c r="F191" s="5">
        <v>0</v>
      </c>
      <c r="G191" s="5">
        <v>69</v>
      </c>
      <c r="H191" s="5">
        <v>-18</v>
      </c>
      <c r="I191" s="5">
        <v>0</v>
      </c>
      <c r="L191" s="5">
        <v>10</v>
      </c>
      <c r="M191" s="5">
        <v>10</v>
      </c>
      <c r="N191" s="5">
        <v>0</v>
      </c>
      <c r="O191" s="5">
        <v>0</v>
      </c>
      <c r="P191" s="5">
        <v>0</v>
      </c>
      <c r="Q191" s="5">
        <v>51</v>
      </c>
      <c r="R191" s="23">
        <v>6</v>
      </c>
      <c r="S191" s="23">
        <f t="shared" si="6"/>
        <v>10</v>
      </c>
      <c r="T191" s="23">
        <f t="shared" si="7"/>
        <v>16</v>
      </c>
      <c r="V191" s="23">
        <f t="shared" si="8"/>
        <v>26400</v>
      </c>
      <c r="W191" s="5">
        <v>51</v>
      </c>
      <c r="X191" s="5">
        <v>6</v>
      </c>
      <c r="Y191" s="5">
        <v>0</v>
      </c>
      <c r="Z191" s="5">
        <v>0</v>
      </c>
      <c r="AA191" s="5">
        <v>0</v>
      </c>
      <c r="AB191" s="5">
        <v>10</v>
      </c>
      <c r="AC191" s="5">
        <v>9</v>
      </c>
      <c r="AD191" s="5">
        <v>1</v>
      </c>
      <c r="AE191" s="5">
        <v>0</v>
      </c>
    </row>
    <row r="192" spans="1:31">
      <c r="A192" s="5" t="s">
        <v>277</v>
      </c>
      <c r="B192" s="5">
        <v>2143012940</v>
      </c>
      <c r="C192" s="5" t="s">
        <v>285</v>
      </c>
      <c r="D192" s="5" t="s">
        <v>279</v>
      </c>
      <c r="E192" s="5">
        <v>21</v>
      </c>
      <c r="F192" s="5">
        <v>0</v>
      </c>
      <c r="G192" s="5">
        <v>21</v>
      </c>
      <c r="H192" s="5">
        <v>-18</v>
      </c>
      <c r="I192" s="5">
        <v>0</v>
      </c>
      <c r="L192" s="5">
        <v>5</v>
      </c>
      <c r="M192" s="5">
        <v>5</v>
      </c>
      <c r="N192" s="5">
        <v>0</v>
      </c>
      <c r="O192" s="5">
        <v>0</v>
      </c>
      <c r="P192" s="5">
        <v>0</v>
      </c>
      <c r="Q192" s="5">
        <v>3</v>
      </c>
      <c r="R192" s="23">
        <v>2</v>
      </c>
      <c r="S192" s="23">
        <f t="shared" si="6"/>
        <v>5</v>
      </c>
      <c r="T192" s="23">
        <f t="shared" si="7"/>
        <v>7</v>
      </c>
      <c r="V192" s="23">
        <f t="shared" si="8"/>
        <v>11550</v>
      </c>
      <c r="W192" s="5">
        <v>3</v>
      </c>
      <c r="X192" s="5">
        <v>2</v>
      </c>
      <c r="Y192" s="5">
        <v>0</v>
      </c>
      <c r="Z192" s="5">
        <v>0</v>
      </c>
      <c r="AA192" s="5">
        <v>0</v>
      </c>
      <c r="AB192" s="5">
        <v>5</v>
      </c>
      <c r="AC192" s="5">
        <v>3</v>
      </c>
      <c r="AD192" s="5">
        <v>0</v>
      </c>
      <c r="AE192" s="5">
        <v>0</v>
      </c>
    </row>
    <row r="193" spans="1:31">
      <c r="A193" s="5" t="s">
        <v>277</v>
      </c>
      <c r="B193" s="5">
        <v>2143020058</v>
      </c>
      <c r="C193" s="5" t="s">
        <v>286</v>
      </c>
      <c r="D193" s="5" t="s">
        <v>279</v>
      </c>
      <c r="E193" s="5">
        <v>10</v>
      </c>
      <c r="F193" s="5">
        <v>0</v>
      </c>
      <c r="G193" s="5">
        <v>10</v>
      </c>
      <c r="H193" s="5">
        <v>-10</v>
      </c>
      <c r="I193" s="5">
        <v>0</v>
      </c>
      <c r="J193" s="5">
        <v>35000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23">
        <v>0</v>
      </c>
      <c r="S193" s="23">
        <f t="shared" si="6"/>
        <v>0</v>
      </c>
      <c r="T193" s="23">
        <f t="shared" si="7"/>
        <v>0</v>
      </c>
      <c r="V193" s="23">
        <f t="shared" si="8"/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</row>
    <row r="194" spans="1:31">
      <c r="A194" s="5" t="s">
        <v>277</v>
      </c>
      <c r="B194" s="5">
        <v>3143011137</v>
      </c>
      <c r="C194" s="5" t="s">
        <v>287</v>
      </c>
      <c r="D194" s="5" t="s">
        <v>279</v>
      </c>
      <c r="E194" s="5">
        <v>0</v>
      </c>
      <c r="F194" s="5">
        <v>305</v>
      </c>
      <c r="G194" s="5">
        <v>305</v>
      </c>
      <c r="H194" s="5">
        <v>-5</v>
      </c>
      <c r="I194" s="5">
        <v>0</v>
      </c>
      <c r="K194" s="5">
        <v>206</v>
      </c>
      <c r="L194" s="5">
        <v>30</v>
      </c>
      <c r="M194" s="5">
        <v>23</v>
      </c>
      <c r="N194" s="5">
        <v>7</v>
      </c>
      <c r="O194" s="5">
        <v>3</v>
      </c>
      <c r="P194" s="5">
        <v>0</v>
      </c>
      <c r="Q194" s="5">
        <v>300</v>
      </c>
      <c r="R194" s="23">
        <v>7</v>
      </c>
      <c r="S194" s="23">
        <f t="shared" si="6"/>
        <v>26</v>
      </c>
      <c r="T194" s="23">
        <f t="shared" si="7"/>
        <v>33</v>
      </c>
      <c r="V194" s="23">
        <f t="shared" si="8"/>
        <v>54450</v>
      </c>
      <c r="W194" s="5">
        <v>0</v>
      </c>
      <c r="X194" s="5">
        <v>0</v>
      </c>
      <c r="Y194" s="5">
        <v>300</v>
      </c>
      <c r="Z194" s="5">
        <v>7</v>
      </c>
      <c r="AA194" s="5">
        <v>290</v>
      </c>
      <c r="AB194" s="5">
        <v>30</v>
      </c>
      <c r="AC194" s="5">
        <v>26</v>
      </c>
      <c r="AD194" s="5">
        <v>4</v>
      </c>
      <c r="AE194" s="5">
        <v>0</v>
      </c>
    </row>
    <row r="195" spans="1:31">
      <c r="A195" s="5" t="s">
        <v>288</v>
      </c>
      <c r="B195" s="5">
        <v>2143012738</v>
      </c>
      <c r="C195" s="5" t="s">
        <v>289</v>
      </c>
      <c r="D195" s="5" t="s">
        <v>290</v>
      </c>
      <c r="E195" s="5">
        <v>177</v>
      </c>
      <c r="F195" s="5">
        <v>0</v>
      </c>
      <c r="G195" s="5">
        <v>177</v>
      </c>
      <c r="H195" s="5">
        <v>-32</v>
      </c>
      <c r="I195" s="5">
        <v>0</v>
      </c>
      <c r="L195" s="5">
        <v>11</v>
      </c>
      <c r="M195" s="5">
        <v>11</v>
      </c>
      <c r="N195" s="5">
        <v>0</v>
      </c>
      <c r="O195" s="5">
        <v>3</v>
      </c>
      <c r="P195" s="5">
        <v>0</v>
      </c>
      <c r="Q195" s="5">
        <v>145</v>
      </c>
      <c r="R195" s="23">
        <v>6</v>
      </c>
      <c r="S195" s="23">
        <f t="shared" ref="S195:S258" si="9">M195+O195+P195</f>
        <v>14</v>
      </c>
      <c r="T195" s="23">
        <f t="shared" ref="T195:T258" si="10">R195+S195</f>
        <v>20</v>
      </c>
      <c r="V195" s="23">
        <f t="shared" ref="V195:V258" si="11">T195*1650</f>
        <v>33000</v>
      </c>
      <c r="W195" s="5">
        <v>145</v>
      </c>
      <c r="X195" s="5">
        <v>6</v>
      </c>
      <c r="Y195" s="5">
        <v>0</v>
      </c>
      <c r="Z195" s="5">
        <v>0</v>
      </c>
      <c r="AA195" s="5">
        <v>0</v>
      </c>
      <c r="AB195" s="5">
        <v>12</v>
      </c>
      <c r="AC195" s="5">
        <v>8</v>
      </c>
      <c r="AD195" s="5">
        <v>3</v>
      </c>
      <c r="AE195" s="5">
        <v>0</v>
      </c>
    </row>
    <row r="196" spans="1:31">
      <c r="A196" s="5" t="s">
        <v>288</v>
      </c>
      <c r="B196" s="5">
        <v>2143012740</v>
      </c>
      <c r="C196" s="5" t="s">
        <v>291</v>
      </c>
      <c r="D196" s="5" t="s">
        <v>292</v>
      </c>
      <c r="E196" s="5">
        <v>38</v>
      </c>
      <c r="F196" s="5">
        <v>0</v>
      </c>
      <c r="G196" s="5">
        <v>38</v>
      </c>
      <c r="H196" s="5">
        <v>-12</v>
      </c>
      <c r="I196" s="5">
        <v>0</v>
      </c>
      <c r="L196" s="5">
        <v>9</v>
      </c>
      <c r="M196" s="5">
        <v>6</v>
      </c>
      <c r="N196" s="5">
        <v>3</v>
      </c>
      <c r="O196" s="5">
        <v>0</v>
      </c>
      <c r="P196" s="5">
        <v>0</v>
      </c>
      <c r="Q196" s="5">
        <v>26</v>
      </c>
      <c r="R196" s="23">
        <v>5</v>
      </c>
      <c r="S196" s="23">
        <f t="shared" si="9"/>
        <v>6</v>
      </c>
      <c r="T196" s="23">
        <f t="shared" si="10"/>
        <v>11</v>
      </c>
      <c r="V196" s="23">
        <f t="shared" si="11"/>
        <v>18150</v>
      </c>
      <c r="W196" s="5">
        <v>26</v>
      </c>
      <c r="X196" s="5">
        <v>5</v>
      </c>
      <c r="Y196" s="5">
        <v>0</v>
      </c>
      <c r="Z196" s="5">
        <v>0</v>
      </c>
      <c r="AA196" s="5">
        <v>0</v>
      </c>
      <c r="AB196" s="5">
        <v>8</v>
      </c>
      <c r="AC196" s="5">
        <v>7</v>
      </c>
      <c r="AD196" s="5">
        <v>0</v>
      </c>
      <c r="AE196" s="5">
        <v>0</v>
      </c>
    </row>
    <row r="197" spans="1:31">
      <c r="A197" s="5" t="s">
        <v>288</v>
      </c>
      <c r="B197" s="5">
        <v>2143012742</v>
      </c>
      <c r="C197" s="5" t="s">
        <v>293</v>
      </c>
      <c r="D197" s="5" t="s">
        <v>290</v>
      </c>
      <c r="E197" s="5">
        <v>59</v>
      </c>
      <c r="F197" s="5">
        <v>0</v>
      </c>
      <c r="G197" s="5">
        <v>59</v>
      </c>
      <c r="H197" s="5">
        <v>2</v>
      </c>
      <c r="I197" s="5">
        <v>0</v>
      </c>
      <c r="L197" s="5">
        <v>9</v>
      </c>
      <c r="M197" s="5">
        <v>8</v>
      </c>
      <c r="N197" s="5">
        <v>1</v>
      </c>
      <c r="O197" s="5">
        <v>2</v>
      </c>
      <c r="P197" s="5">
        <v>0</v>
      </c>
      <c r="Q197" s="5">
        <v>61</v>
      </c>
      <c r="R197" s="23">
        <v>5</v>
      </c>
      <c r="S197" s="23">
        <f t="shared" si="9"/>
        <v>10</v>
      </c>
      <c r="T197" s="23">
        <f t="shared" si="10"/>
        <v>15</v>
      </c>
      <c r="V197" s="23">
        <f t="shared" si="11"/>
        <v>24750</v>
      </c>
      <c r="W197" s="5">
        <v>61</v>
      </c>
      <c r="X197" s="5">
        <v>5</v>
      </c>
      <c r="Y197" s="5">
        <v>0</v>
      </c>
      <c r="Z197" s="5">
        <v>0</v>
      </c>
      <c r="AA197" s="5">
        <v>0</v>
      </c>
      <c r="AB197" s="5">
        <v>9</v>
      </c>
      <c r="AC197" s="5">
        <v>7</v>
      </c>
      <c r="AD197" s="5">
        <v>2</v>
      </c>
      <c r="AE197" s="5">
        <v>0</v>
      </c>
    </row>
    <row r="198" spans="1:31">
      <c r="A198" s="5" t="s">
        <v>288</v>
      </c>
      <c r="B198" s="5">
        <v>2143012749</v>
      </c>
      <c r="C198" s="5" t="s">
        <v>294</v>
      </c>
      <c r="D198" s="5" t="s">
        <v>290</v>
      </c>
      <c r="E198" s="5">
        <v>81</v>
      </c>
      <c r="F198" s="5">
        <v>0</v>
      </c>
      <c r="G198" s="5">
        <v>81</v>
      </c>
      <c r="H198" s="5">
        <v>-7</v>
      </c>
      <c r="I198" s="5">
        <v>0</v>
      </c>
      <c r="L198" s="5">
        <v>9</v>
      </c>
      <c r="M198" s="5">
        <v>7</v>
      </c>
      <c r="N198" s="5">
        <v>2</v>
      </c>
      <c r="O198" s="5">
        <v>2</v>
      </c>
      <c r="P198" s="5">
        <v>0</v>
      </c>
      <c r="Q198" s="5">
        <v>74</v>
      </c>
      <c r="R198" s="23">
        <v>6</v>
      </c>
      <c r="S198" s="23">
        <f t="shared" si="9"/>
        <v>9</v>
      </c>
      <c r="T198" s="23">
        <f t="shared" si="10"/>
        <v>15</v>
      </c>
      <c r="V198" s="23">
        <f t="shared" si="11"/>
        <v>24750</v>
      </c>
      <c r="W198" s="5">
        <v>74</v>
      </c>
      <c r="X198" s="5">
        <v>6</v>
      </c>
      <c r="Y198" s="5">
        <v>0</v>
      </c>
      <c r="Z198" s="5">
        <v>0</v>
      </c>
      <c r="AA198" s="5">
        <v>0</v>
      </c>
      <c r="AB198" s="5">
        <v>9</v>
      </c>
      <c r="AC198" s="5">
        <v>5</v>
      </c>
      <c r="AD198" s="5">
        <v>4</v>
      </c>
      <c r="AE198" s="5">
        <v>0</v>
      </c>
    </row>
    <row r="199" spans="1:31">
      <c r="A199" s="5" t="s">
        <v>288</v>
      </c>
      <c r="B199" s="5">
        <v>2143012751</v>
      </c>
      <c r="C199" s="5" t="s">
        <v>295</v>
      </c>
      <c r="D199" s="5" t="s">
        <v>292</v>
      </c>
      <c r="E199" s="5">
        <v>7</v>
      </c>
      <c r="F199" s="5">
        <v>0</v>
      </c>
      <c r="G199" s="5">
        <v>7</v>
      </c>
      <c r="H199" s="5">
        <v>-4</v>
      </c>
      <c r="I199" s="5">
        <v>0</v>
      </c>
      <c r="J199" s="5">
        <v>35000</v>
      </c>
      <c r="L199" s="5">
        <v>3</v>
      </c>
      <c r="M199" s="5">
        <v>1</v>
      </c>
      <c r="N199" s="5">
        <v>2</v>
      </c>
      <c r="O199" s="5">
        <v>0</v>
      </c>
      <c r="P199" s="5">
        <v>0</v>
      </c>
      <c r="Q199" s="5">
        <v>3</v>
      </c>
      <c r="R199" s="23">
        <v>1</v>
      </c>
      <c r="S199" s="23">
        <f t="shared" si="9"/>
        <v>1</v>
      </c>
      <c r="T199" s="23">
        <f t="shared" si="10"/>
        <v>2</v>
      </c>
      <c r="V199" s="23">
        <f t="shared" si="11"/>
        <v>3300</v>
      </c>
      <c r="W199" s="5">
        <v>3</v>
      </c>
      <c r="X199" s="5">
        <v>1</v>
      </c>
      <c r="Y199" s="5">
        <v>0</v>
      </c>
      <c r="Z199" s="5">
        <v>0</v>
      </c>
      <c r="AA199" s="5">
        <v>0</v>
      </c>
      <c r="AB199" s="5">
        <v>2</v>
      </c>
      <c r="AC199" s="5">
        <v>1</v>
      </c>
      <c r="AD199" s="5">
        <v>0</v>
      </c>
      <c r="AE199" s="5">
        <v>0</v>
      </c>
    </row>
    <row r="200" spans="1:31">
      <c r="A200" s="5" t="s">
        <v>288</v>
      </c>
      <c r="B200" s="5">
        <v>2143012753</v>
      </c>
      <c r="C200" s="5" t="s">
        <v>296</v>
      </c>
      <c r="D200" s="5" t="s">
        <v>292</v>
      </c>
      <c r="E200" s="5">
        <v>128</v>
      </c>
      <c r="F200" s="5">
        <v>0</v>
      </c>
      <c r="G200" s="5">
        <v>128</v>
      </c>
      <c r="H200" s="5">
        <v>-3</v>
      </c>
      <c r="I200" s="5">
        <v>0</v>
      </c>
      <c r="L200" s="5">
        <v>10</v>
      </c>
      <c r="M200" s="5">
        <v>8</v>
      </c>
      <c r="N200" s="5">
        <v>2</v>
      </c>
      <c r="O200" s="5">
        <v>2</v>
      </c>
      <c r="P200" s="5">
        <v>0</v>
      </c>
      <c r="Q200" s="5">
        <v>125</v>
      </c>
      <c r="R200" s="23">
        <v>6</v>
      </c>
      <c r="S200" s="23">
        <f t="shared" si="9"/>
        <v>10</v>
      </c>
      <c r="T200" s="23">
        <f t="shared" si="10"/>
        <v>16</v>
      </c>
      <c r="V200" s="23">
        <f t="shared" si="11"/>
        <v>26400</v>
      </c>
      <c r="W200" s="5">
        <v>125</v>
      </c>
      <c r="X200" s="5">
        <v>6</v>
      </c>
      <c r="Y200" s="5">
        <v>0</v>
      </c>
      <c r="Z200" s="5">
        <v>0</v>
      </c>
      <c r="AA200" s="5">
        <v>0</v>
      </c>
      <c r="AB200" s="5">
        <v>12</v>
      </c>
      <c r="AC200" s="5">
        <v>8</v>
      </c>
      <c r="AD200" s="5">
        <v>2</v>
      </c>
      <c r="AE200" s="5">
        <v>0</v>
      </c>
    </row>
    <row r="201" spans="1:31">
      <c r="A201" s="5" t="s">
        <v>288</v>
      </c>
      <c r="B201" s="5">
        <v>2143012756</v>
      </c>
      <c r="C201" s="5" t="s">
        <v>297</v>
      </c>
      <c r="D201" s="5" t="s">
        <v>292</v>
      </c>
      <c r="E201" s="5">
        <v>7</v>
      </c>
      <c r="F201" s="5">
        <v>0</v>
      </c>
      <c r="G201" s="5">
        <v>7</v>
      </c>
      <c r="H201" s="5">
        <v>-2</v>
      </c>
      <c r="I201" s="5">
        <v>0</v>
      </c>
      <c r="J201" s="5">
        <v>35000</v>
      </c>
      <c r="L201" s="5">
        <v>2</v>
      </c>
      <c r="M201" s="5">
        <v>2</v>
      </c>
      <c r="N201" s="5">
        <v>0</v>
      </c>
      <c r="O201" s="5">
        <v>0</v>
      </c>
      <c r="P201" s="5">
        <v>0</v>
      </c>
      <c r="Q201" s="5">
        <v>5</v>
      </c>
      <c r="R201" s="23">
        <v>1</v>
      </c>
      <c r="S201" s="23">
        <f t="shared" si="9"/>
        <v>2</v>
      </c>
      <c r="T201" s="23">
        <f t="shared" si="10"/>
        <v>3</v>
      </c>
      <c r="V201" s="23">
        <f t="shared" si="11"/>
        <v>4950</v>
      </c>
      <c r="W201" s="5">
        <v>5</v>
      </c>
      <c r="X201" s="5">
        <v>1</v>
      </c>
      <c r="Y201" s="5">
        <v>0</v>
      </c>
      <c r="Z201" s="5">
        <v>0</v>
      </c>
      <c r="AA201" s="5">
        <v>0</v>
      </c>
      <c r="AB201" s="5">
        <v>2</v>
      </c>
      <c r="AC201" s="5">
        <v>1</v>
      </c>
      <c r="AD201" s="5">
        <v>0</v>
      </c>
      <c r="AE201" s="5">
        <v>0</v>
      </c>
    </row>
    <row r="202" spans="1:31">
      <c r="A202" s="5" t="s">
        <v>288</v>
      </c>
      <c r="B202" s="5">
        <v>2143012758</v>
      </c>
      <c r="C202" s="5" t="s">
        <v>298</v>
      </c>
      <c r="D202" s="5" t="s">
        <v>292</v>
      </c>
      <c r="E202" s="5">
        <v>14</v>
      </c>
      <c r="F202" s="5">
        <v>0</v>
      </c>
      <c r="G202" s="5">
        <v>14</v>
      </c>
      <c r="H202" s="5">
        <v>-7</v>
      </c>
      <c r="I202" s="5">
        <v>0</v>
      </c>
      <c r="L202" s="5">
        <v>5</v>
      </c>
      <c r="M202" s="5">
        <v>4</v>
      </c>
      <c r="N202" s="5">
        <v>1</v>
      </c>
      <c r="O202" s="5">
        <v>0</v>
      </c>
      <c r="P202" s="5">
        <v>0</v>
      </c>
      <c r="Q202" s="5">
        <v>7</v>
      </c>
      <c r="R202" s="23">
        <v>1</v>
      </c>
      <c r="S202" s="23">
        <f t="shared" si="9"/>
        <v>4</v>
      </c>
      <c r="T202" s="23">
        <f t="shared" si="10"/>
        <v>5</v>
      </c>
      <c r="V202" s="23">
        <f t="shared" si="11"/>
        <v>8250</v>
      </c>
      <c r="W202" s="5">
        <v>7</v>
      </c>
      <c r="X202" s="5">
        <v>1</v>
      </c>
      <c r="Y202" s="5">
        <v>0</v>
      </c>
      <c r="Z202" s="5">
        <v>0</v>
      </c>
      <c r="AA202" s="5">
        <v>0</v>
      </c>
      <c r="AB202" s="5">
        <v>2</v>
      </c>
      <c r="AC202" s="5">
        <v>2</v>
      </c>
      <c r="AD202" s="5">
        <v>0</v>
      </c>
      <c r="AE202" s="5">
        <v>0</v>
      </c>
    </row>
    <row r="203" spans="1:31">
      <c r="A203" s="5" t="s">
        <v>288</v>
      </c>
      <c r="B203" s="5">
        <v>2143012761</v>
      </c>
      <c r="C203" s="5" t="s">
        <v>299</v>
      </c>
      <c r="D203" s="5" t="s">
        <v>290</v>
      </c>
      <c r="E203" s="5">
        <v>45</v>
      </c>
      <c r="F203" s="5">
        <v>0</v>
      </c>
      <c r="G203" s="5">
        <v>45</v>
      </c>
      <c r="H203" s="5">
        <v>-1</v>
      </c>
      <c r="I203" s="5">
        <v>0</v>
      </c>
      <c r="L203" s="5">
        <v>7</v>
      </c>
      <c r="M203" s="5">
        <v>4</v>
      </c>
      <c r="N203" s="5">
        <v>3</v>
      </c>
      <c r="O203" s="5">
        <v>2</v>
      </c>
      <c r="P203" s="5">
        <v>0</v>
      </c>
      <c r="Q203" s="5">
        <v>44</v>
      </c>
      <c r="R203" s="23">
        <v>4</v>
      </c>
      <c r="S203" s="23">
        <f t="shared" si="9"/>
        <v>6</v>
      </c>
      <c r="T203" s="23">
        <f t="shared" si="10"/>
        <v>10</v>
      </c>
      <c r="V203" s="23">
        <f t="shared" si="11"/>
        <v>16500</v>
      </c>
      <c r="W203" s="5">
        <v>44</v>
      </c>
      <c r="X203" s="5">
        <v>4</v>
      </c>
      <c r="Y203" s="5">
        <v>0</v>
      </c>
      <c r="Z203" s="5">
        <v>0</v>
      </c>
      <c r="AA203" s="5">
        <v>0</v>
      </c>
      <c r="AB203" s="5">
        <v>7</v>
      </c>
      <c r="AC203" s="5">
        <v>5</v>
      </c>
      <c r="AD203" s="5">
        <v>1</v>
      </c>
      <c r="AE203" s="5">
        <v>1</v>
      </c>
    </row>
    <row r="204" spans="1:31">
      <c r="A204" s="5" t="s">
        <v>288</v>
      </c>
      <c r="B204" s="5">
        <v>2143012763</v>
      </c>
      <c r="C204" s="5" t="s">
        <v>300</v>
      </c>
      <c r="D204" s="5" t="s">
        <v>292</v>
      </c>
      <c r="E204" s="5">
        <v>45</v>
      </c>
      <c r="F204" s="5">
        <v>0</v>
      </c>
      <c r="G204" s="5">
        <v>45</v>
      </c>
      <c r="H204" s="5">
        <v>-9</v>
      </c>
      <c r="I204" s="5">
        <v>0</v>
      </c>
      <c r="L204" s="5">
        <v>9</v>
      </c>
      <c r="M204" s="5">
        <v>6</v>
      </c>
      <c r="N204" s="5">
        <v>3</v>
      </c>
      <c r="O204" s="5">
        <v>3</v>
      </c>
      <c r="P204" s="5">
        <v>0</v>
      </c>
      <c r="Q204" s="5">
        <v>36</v>
      </c>
      <c r="R204" s="23">
        <v>6</v>
      </c>
      <c r="S204" s="23">
        <f t="shared" si="9"/>
        <v>9</v>
      </c>
      <c r="T204" s="23">
        <f t="shared" si="10"/>
        <v>15</v>
      </c>
      <c r="V204" s="23">
        <f t="shared" si="11"/>
        <v>24750</v>
      </c>
      <c r="W204" s="5">
        <v>36</v>
      </c>
      <c r="X204" s="5">
        <v>6</v>
      </c>
      <c r="Y204" s="5">
        <v>0</v>
      </c>
      <c r="Z204" s="5">
        <v>0</v>
      </c>
      <c r="AA204" s="5">
        <v>0</v>
      </c>
      <c r="AB204" s="5">
        <v>8</v>
      </c>
      <c r="AC204" s="5">
        <v>5</v>
      </c>
      <c r="AD204" s="5">
        <v>3</v>
      </c>
      <c r="AE204" s="5">
        <v>0</v>
      </c>
    </row>
    <row r="205" spans="1:31">
      <c r="A205" s="5" t="s">
        <v>288</v>
      </c>
      <c r="B205" s="5">
        <v>2143012769</v>
      </c>
      <c r="C205" s="5" t="s">
        <v>301</v>
      </c>
      <c r="D205" s="5" t="s">
        <v>292</v>
      </c>
      <c r="E205" s="5">
        <v>511</v>
      </c>
      <c r="F205" s="5">
        <v>0</v>
      </c>
      <c r="G205" s="5">
        <v>511</v>
      </c>
      <c r="H205" s="5">
        <v>-55</v>
      </c>
      <c r="I205" s="5">
        <v>0</v>
      </c>
      <c r="L205" s="5">
        <v>28</v>
      </c>
      <c r="M205" s="5">
        <v>27</v>
      </c>
      <c r="N205" s="5">
        <v>1</v>
      </c>
      <c r="O205" s="5">
        <v>3</v>
      </c>
      <c r="P205" s="5">
        <v>0</v>
      </c>
      <c r="Q205" s="5">
        <v>456</v>
      </c>
      <c r="R205" s="23">
        <v>12</v>
      </c>
      <c r="S205" s="23">
        <f t="shared" si="9"/>
        <v>30</v>
      </c>
      <c r="T205" s="23">
        <f t="shared" si="10"/>
        <v>42</v>
      </c>
      <c r="V205" s="23">
        <f t="shared" si="11"/>
        <v>69300</v>
      </c>
      <c r="W205" s="5">
        <v>456</v>
      </c>
      <c r="X205" s="5">
        <v>12</v>
      </c>
      <c r="AB205" s="5">
        <v>28</v>
      </c>
      <c r="AC205" s="5">
        <v>25</v>
      </c>
      <c r="AD205" s="5">
        <v>1</v>
      </c>
      <c r="AE205" s="5">
        <v>2</v>
      </c>
    </row>
    <row r="206" spans="1:31">
      <c r="A206" s="5" t="s">
        <v>288</v>
      </c>
      <c r="B206" s="5">
        <v>2143012914</v>
      </c>
      <c r="C206" s="5" t="s">
        <v>302</v>
      </c>
      <c r="D206" s="5" t="s">
        <v>290</v>
      </c>
      <c r="E206" s="5">
        <v>7</v>
      </c>
      <c r="F206" s="5">
        <v>0</v>
      </c>
      <c r="G206" s="5">
        <v>7</v>
      </c>
      <c r="H206" s="5">
        <v>-7</v>
      </c>
      <c r="I206" s="5">
        <v>0</v>
      </c>
      <c r="J206" s="5">
        <v>35000</v>
      </c>
      <c r="L206" s="5">
        <v>1</v>
      </c>
      <c r="M206" s="5">
        <v>1</v>
      </c>
      <c r="N206" s="5">
        <v>0</v>
      </c>
      <c r="O206" s="5">
        <v>0</v>
      </c>
      <c r="P206" s="5">
        <v>0</v>
      </c>
      <c r="Q206" s="5">
        <v>0</v>
      </c>
      <c r="R206" s="23">
        <v>0</v>
      </c>
      <c r="S206" s="23">
        <f t="shared" si="9"/>
        <v>1</v>
      </c>
      <c r="T206" s="23">
        <f t="shared" si="10"/>
        <v>1</v>
      </c>
      <c r="V206" s="23">
        <f t="shared" si="11"/>
        <v>1650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1</v>
      </c>
      <c r="AD206" s="5">
        <v>0</v>
      </c>
      <c r="AE206" s="5">
        <v>0</v>
      </c>
    </row>
    <row r="207" spans="1:31">
      <c r="A207" s="5" t="s">
        <v>288</v>
      </c>
      <c r="B207" s="5">
        <v>3143011114</v>
      </c>
      <c r="C207" s="5" t="s">
        <v>303</v>
      </c>
      <c r="D207" s="5" t="s">
        <v>304</v>
      </c>
      <c r="E207" s="5">
        <v>0</v>
      </c>
      <c r="F207" s="5">
        <v>589</v>
      </c>
      <c r="G207" s="5">
        <v>589</v>
      </c>
      <c r="H207" s="5">
        <v>-88</v>
      </c>
      <c r="I207" s="5">
        <v>0</v>
      </c>
      <c r="L207" s="5">
        <v>33</v>
      </c>
      <c r="M207" s="5">
        <v>30</v>
      </c>
      <c r="N207" s="5">
        <v>3</v>
      </c>
      <c r="O207" s="5">
        <v>0</v>
      </c>
      <c r="P207" s="5">
        <v>0</v>
      </c>
      <c r="Q207" s="5">
        <v>501</v>
      </c>
      <c r="R207" s="23">
        <v>12</v>
      </c>
      <c r="S207" s="23">
        <f t="shared" si="9"/>
        <v>30</v>
      </c>
      <c r="T207" s="23">
        <f t="shared" si="10"/>
        <v>42</v>
      </c>
      <c r="V207" s="23">
        <f t="shared" si="11"/>
        <v>69300</v>
      </c>
      <c r="Y207" s="5">
        <v>501</v>
      </c>
      <c r="Z207" s="5">
        <v>12</v>
      </c>
      <c r="AA207" s="5">
        <v>0</v>
      </c>
      <c r="AB207" s="5">
        <v>34</v>
      </c>
      <c r="AC207" s="5">
        <v>32</v>
      </c>
      <c r="AD207" s="5">
        <v>0</v>
      </c>
      <c r="AE207" s="5">
        <v>0</v>
      </c>
    </row>
    <row r="208" spans="1:31">
      <c r="A208" s="5" t="s">
        <v>288</v>
      </c>
      <c r="B208" s="5">
        <v>3143011115</v>
      </c>
      <c r="C208" s="5" t="s">
        <v>305</v>
      </c>
      <c r="D208" s="5" t="s">
        <v>304</v>
      </c>
      <c r="E208" s="5">
        <v>0</v>
      </c>
      <c r="F208" s="5">
        <v>317</v>
      </c>
      <c r="G208" s="5">
        <v>317</v>
      </c>
      <c r="H208" s="5">
        <v>-71</v>
      </c>
      <c r="I208" s="5">
        <v>0</v>
      </c>
      <c r="K208" s="5">
        <v>152</v>
      </c>
      <c r="L208" s="5">
        <v>23</v>
      </c>
      <c r="M208" s="5">
        <v>21</v>
      </c>
      <c r="N208" s="5">
        <v>2</v>
      </c>
      <c r="O208" s="5">
        <v>0</v>
      </c>
      <c r="P208" s="5">
        <v>0</v>
      </c>
      <c r="Q208" s="5">
        <v>246</v>
      </c>
      <c r="R208" s="23">
        <v>6</v>
      </c>
      <c r="S208" s="23">
        <f t="shared" si="9"/>
        <v>21</v>
      </c>
      <c r="T208" s="23">
        <f t="shared" si="10"/>
        <v>27</v>
      </c>
      <c r="V208" s="23">
        <f t="shared" si="11"/>
        <v>44550</v>
      </c>
      <c r="W208" s="5">
        <v>0</v>
      </c>
      <c r="X208" s="5">
        <v>0</v>
      </c>
      <c r="Y208" s="5">
        <v>246</v>
      </c>
      <c r="Z208" s="5">
        <v>6</v>
      </c>
      <c r="AA208" s="5">
        <v>223</v>
      </c>
      <c r="AB208" s="5">
        <v>23</v>
      </c>
      <c r="AC208" s="5">
        <v>21</v>
      </c>
      <c r="AD208" s="5">
        <v>0</v>
      </c>
      <c r="AE208" s="5">
        <v>0</v>
      </c>
    </row>
    <row r="209" spans="1:31">
      <c r="A209" s="5" t="s">
        <v>288</v>
      </c>
      <c r="B209" s="5">
        <v>3143011116</v>
      </c>
      <c r="C209" s="5" t="s">
        <v>306</v>
      </c>
      <c r="D209" s="5" t="s">
        <v>304</v>
      </c>
      <c r="E209" s="5">
        <v>0</v>
      </c>
      <c r="F209" s="5">
        <v>31</v>
      </c>
      <c r="G209" s="5">
        <v>31</v>
      </c>
      <c r="H209" s="5">
        <v>-2</v>
      </c>
      <c r="I209" s="5">
        <v>0</v>
      </c>
      <c r="L209" s="5">
        <v>7</v>
      </c>
      <c r="M209" s="5">
        <v>6</v>
      </c>
      <c r="N209" s="5">
        <v>1</v>
      </c>
      <c r="O209" s="5">
        <v>0</v>
      </c>
      <c r="P209" s="5">
        <v>0</v>
      </c>
      <c r="Q209" s="5">
        <v>29</v>
      </c>
      <c r="R209" s="23">
        <v>1</v>
      </c>
      <c r="S209" s="23">
        <f t="shared" si="9"/>
        <v>6</v>
      </c>
      <c r="T209" s="23">
        <f t="shared" si="10"/>
        <v>7</v>
      </c>
      <c r="V209" s="23">
        <f t="shared" si="11"/>
        <v>11550</v>
      </c>
      <c r="Y209" s="5">
        <v>29</v>
      </c>
      <c r="Z209" s="5">
        <v>1</v>
      </c>
      <c r="AA209" s="5">
        <v>0</v>
      </c>
      <c r="AB209" s="5">
        <v>7</v>
      </c>
      <c r="AC209" s="5">
        <v>6</v>
      </c>
      <c r="AD209" s="5">
        <v>1</v>
      </c>
      <c r="AE209" s="5">
        <v>0</v>
      </c>
    </row>
    <row r="210" spans="1:31">
      <c r="A210" s="5" t="s">
        <v>307</v>
      </c>
      <c r="B210" s="5">
        <v>2143011180</v>
      </c>
      <c r="C210" s="5" t="s">
        <v>308</v>
      </c>
      <c r="D210" s="5" t="s">
        <v>309</v>
      </c>
      <c r="E210" s="5">
        <v>2203</v>
      </c>
      <c r="F210" s="5">
        <v>0</v>
      </c>
      <c r="G210" s="5">
        <v>2203</v>
      </c>
      <c r="H210" s="5">
        <v>95</v>
      </c>
      <c r="I210" s="5">
        <v>28500</v>
      </c>
      <c r="L210" s="5">
        <v>107</v>
      </c>
      <c r="M210" s="5">
        <v>97</v>
      </c>
      <c r="N210" s="5">
        <v>10</v>
      </c>
      <c r="O210" s="5">
        <v>18</v>
      </c>
      <c r="P210" s="5">
        <v>1</v>
      </c>
      <c r="Q210" s="5">
        <v>2298</v>
      </c>
      <c r="R210" s="23">
        <v>45</v>
      </c>
      <c r="S210" s="23">
        <f t="shared" si="9"/>
        <v>116</v>
      </c>
      <c r="T210" s="23">
        <f t="shared" si="10"/>
        <v>161</v>
      </c>
      <c r="V210" s="23">
        <f t="shared" si="11"/>
        <v>265650</v>
      </c>
      <c r="W210" s="5">
        <v>2298</v>
      </c>
      <c r="X210" s="5">
        <v>45</v>
      </c>
      <c r="AB210" s="5">
        <v>115</v>
      </c>
      <c r="AC210" s="5">
        <v>96</v>
      </c>
      <c r="AD210" s="5">
        <v>18</v>
      </c>
      <c r="AE210" s="5">
        <v>1</v>
      </c>
    </row>
    <row r="211" spans="1:31">
      <c r="A211" s="5" t="s">
        <v>307</v>
      </c>
      <c r="B211" s="5">
        <v>2143014183</v>
      </c>
      <c r="C211" s="5" t="s">
        <v>310</v>
      </c>
      <c r="D211" s="5" t="s">
        <v>311</v>
      </c>
      <c r="E211" s="5">
        <v>5815</v>
      </c>
      <c r="F211" s="5">
        <v>0</v>
      </c>
      <c r="G211" s="5">
        <v>5815</v>
      </c>
      <c r="H211" s="5">
        <v>174</v>
      </c>
      <c r="I211" s="5">
        <v>52200</v>
      </c>
      <c r="L211" s="5">
        <v>256</v>
      </c>
      <c r="M211" s="5">
        <v>241</v>
      </c>
      <c r="N211" s="5">
        <v>15</v>
      </c>
      <c r="O211" s="5">
        <v>29</v>
      </c>
      <c r="P211" s="5">
        <v>3</v>
      </c>
      <c r="Q211" s="5">
        <v>5989</v>
      </c>
      <c r="R211" s="23">
        <v>108</v>
      </c>
      <c r="S211" s="23">
        <f t="shared" si="9"/>
        <v>273</v>
      </c>
      <c r="T211" s="23">
        <f t="shared" si="10"/>
        <v>381</v>
      </c>
      <c r="V211" s="23">
        <f t="shared" si="11"/>
        <v>628650</v>
      </c>
      <c r="W211" s="5">
        <v>5989</v>
      </c>
      <c r="X211" s="5">
        <v>108</v>
      </c>
      <c r="AB211" s="5">
        <v>287</v>
      </c>
      <c r="AC211" s="5">
        <v>252</v>
      </c>
      <c r="AD211" s="5">
        <v>29</v>
      </c>
      <c r="AE211" s="5">
        <v>3</v>
      </c>
    </row>
    <row r="212" spans="1:31">
      <c r="A212" s="5" t="s">
        <v>307</v>
      </c>
      <c r="B212" s="5">
        <v>2143014188</v>
      </c>
      <c r="C212" s="5" t="s">
        <v>312</v>
      </c>
      <c r="D212" s="5" t="s">
        <v>313</v>
      </c>
      <c r="E212" s="5">
        <v>4369</v>
      </c>
      <c r="F212" s="5">
        <v>0</v>
      </c>
      <c r="G212" s="5">
        <v>4369</v>
      </c>
      <c r="H212" s="5">
        <v>-20</v>
      </c>
      <c r="I212" s="5">
        <v>0</v>
      </c>
      <c r="L212" s="5">
        <v>190</v>
      </c>
      <c r="M212" s="5">
        <v>176</v>
      </c>
      <c r="N212" s="5">
        <v>14</v>
      </c>
      <c r="O212" s="5">
        <v>20</v>
      </c>
      <c r="P212" s="5">
        <v>0</v>
      </c>
      <c r="Q212" s="5">
        <v>4349</v>
      </c>
      <c r="R212" s="23">
        <v>80</v>
      </c>
      <c r="S212" s="23">
        <f t="shared" si="9"/>
        <v>196</v>
      </c>
      <c r="T212" s="23">
        <f t="shared" si="10"/>
        <v>276</v>
      </c>
      <c r="V212" s="23">
        <f t="shared" si="11"/>
        <v>455400</v>
      </c>
      <c r="W212" s="5">
        <v>4349</v>
      </c>
      <c r="X212" s="5">
        <v>80</v>
      </c>
      <c r="AB212" s="5">
        <v>218</v>
      </c>
      <c r="AC212" s="5">
        <v>175</v>
      </c>
      <c r="AD212" s="5">
        <v>20</v>
      </c>
      <c r="AE212" s="5">
        <v>0</v>
      </c>
    </row>
    <row r="213" spans="1:31">
      <c r="A213" s="5" t="s">
        <v>307</v>
      </c>
      <c r="B213" s="5">
        <v>2143014198</v>
      </c>
      <c r="C213" s="5" t="s">
        <v>314</v>
      </c>
      <c r="D213" s="5" t="s">
        <v>315</v>
      </c>
      <c r="E213" s="5">
        <v>329</v>
      </c>
      <c r="F213" s="5">
        <v>0</v>
      </c>
      <c r="G213" s="5">
        <v>329</v>
      </c>
      <c r="H213" s="5">
        <v>242</v>
      </c>
      <c r="I213" s="5">
        <v>72600</v>
      </c>
      <c r="L213" s="5">
        <v>31</v>
      </c>
      <c r="M213" s="5">
        <v>33</v>
      </c>
      <c r="N213" s="5">
        <v>-2</v>
      </c>
      <c r="O213" s="5">
        <v>5</v>
      </c>
      <c r="P213" s="5">
        <v>0</v>
      </c>
      <c r="Q213" s="5">
        <v>571</v>
      </c>
      <c r="R213" s="23">
        <v>13</v>
      </c>
      <c r="S213" s="23">
        <f t="shared" si="9"/>
        <v>38</v>
      </c>
      <c r="T213" s="23">
        <f t="shared" si="10"/>
        <v>51</v>
      </c>
      <c r="V213" s="23">
        <f t="shared" si="11"/>
        <v>84150</v>
      </c>
      <c r="W213" s="5">
        <v>571</v>
      </c>
      <c r="X213" s="5">
        <v>13</v>
      </c>
      <c r="AB213" s="5">
        <v>33</v>
      </c>
      <c r="AC213" s="5">
        <v>32</v>
      </c>
      <c r="AD213" s="5">
        <v>5</v>
      </c>
      <c r="AE213" s="5">
        <v>0</v>
      </c>
    </row>
    <row r="214" spans="1:31">
      <c r="A214" s="5" t="s">
        <v>307</v>
      </c>
      <c r="B214" s="5">
        <v>2143014206</v>
      </c>
      <c r="C214" s="5" t="s">
        <v>316</v>
      </c>
      <c r="D214" s="5" t="s">
        <v>317</v>
      </c>
      <c r="E214" s="5">
        <v>1049</v>
      </c>
      <c r="F214" s="5">
        <v>0</v>
      </c>
      <c r="G214" s="5">
        <v>1049</v>
      </c>
      <c r="H214" s="5">
        <v>113</v>
      </c>
      <c r="I214" s="5">
        <v>33900</v>
      </c>
      <c r="L214" s="5">
        <v>56</v>
      </c>
      <c r="M214" s="5">
        <v>50</v>
      </c>
      <c r="N214" s="5">
        <v>6</v>
      </c>
      <c r="O214" s="5">
        <v>9</v>
      </c>
      <c r="P214" s="5">
        <v>0</v>
      </c>
      <c r="Q214" s="5">
        <v>1162</v>
      </c>
      <c r="R214" s="23">
        <v>23</v>
      </c>
      <c r="S214" s="23">
        <f t="shared" si="9"/>
        <v>59</v>
      </c>
      <c r="T214" s="23">
        <f t="shared" si="10"/>
        <v>82</v>
      </c>
      <c r="V214" s="23">
        <f t="shared" si="11"/>
        <v>135300</v>
      </c>
      <c r="W214" s="5">
        <v>1162</v>
      </c>
      <c r="X214" s="5">
        <v>23</v>
      </c>
      <c r="AB214" s="5">
        <v>55</v>
      </c>
      <c r="AC214" s="5">
        <v>49</v>
      </c>
      <c r="AD214" s="5">
        <v>9</v>
      </c>
      <c r="AE214" s="5">
        <v>0</v>
      </c>
    </row>
    <row r="215" spans="1:31">
      <c r="A215" s="5" t="s">
        <v>307</v>
      </c>
      <c r="B215" s="5">
        <v>2143014207</v>
      </c>
      <c r="C215" s="5" t="s">
        <v>318</v>
      </c>
      <c r="D215" s="5" t="s">
        <v>319</v>
      </c>
      <c r="E215" s="5">
        <v>2498</v>
      </c>
      <c r="F215" s="5">
        <v>0</v>
      </c>
      <c r="G215" s="5">
        <v>2498</v>
      </c>
      <c r="H215" s="5">
        <v>81</v>
      </c>
      <c r="I215" s="5">
        <v>24300</v>
      </c>
      <c r="L215" s="5">
        <v>116</v>
      </c>
      <c r="M215" s="5">
        <v>99</v>
      </c>
      <c r="N215" s="5">
        <v>17</v>
      </c>
      <c r="O215" s="5">
        <v>18</v>
      </c>
      <c r="P215" s="5">
        <v>0</v>
      </c>
      <c r="Q215" s="5">
        <v>2579</v>
      </c>
      <c r="R215" s="23">
        <v>49</v>
      </c>
      <c r="S215" s="23">
        <f t="shared" si="9"/>
        <v>117</v>
      </c>
      <c r="T215" s="23">
        <f t="shared" si="10"/>
        <v>166</v>
      </c>
      <c r="V215" s="23">
        <f t="shared" si="11"/>
        <v>273900</v>
      </c>
      <c r="W215" s="5">
        <v>2579</v>
      </c>
      <c r="X215" s="5">
        <v>49</v>
      </c>
      <c r="AB215" s="5">
        <v>127</v>
      </c>
      <c r="AC215" s="5">
        <v>99</v>
      </c>
      <c r="AD215" s="5">
        <v>18</v>
      </c>
      <c r="AE215" s="5">
        <v>0</v>
      </c>
    </row>
    <row r="216" spans="1:31">
      <c r="A216" s="5" t="s">
        <v>307</v>
      </c>
      <c r="B216" s="5">
        <v>2143014208</v>
      </c>
      <c r="C216" s="5" t="s">
        <v>320</v>
      </c>
      <c r="D216" s="5" t="s">
        <v>321</v>
      </c>
      <c r="E216" s="5">
        <v>658</v>
      </c>
      <c r="F216" s="5">
        <v>0</v>
      </c>
      <c r="G216" s="5">
        <v>658</v>
      </c>
      <c r="H216" s="5">
        <v>13</v>
      </c>
      <c r="I216" s="5">
        <v>3900</v>
      </c>
      <c r="L216" s="5">
        <v>36</v>
      </c>
      <c r="M216" s="5">
        <v>32</v>
      </c>
      <c r="N216" s="5">
        <v>4</v>
      </c>
      <c r="O216" s="5">
        <v>2</v>
      </c>
      <c r="P216" s="5">
        <v>0</v>
      </c>
      <c r="Q216" s="5">
        <v>671</v>
      </c>
      <c r="R216" s="23">
        <v>14</v>
      </c>
      <c r="S216" s="23">
        <f t="shared" si="9"/>
        <v>34</v>
      </c>
      <c r="T216" s="23">
        <f t="shared" si="10"/>
        <v>48</v>
      </c>
      <c r="V216" s="23">
        <f t="shared" si="11"/>
        <v>79200</v>
      </c>
      <c r="W216" s="5">
        <v>671</v>
      </c>
      <c r="X216" s="5">
        <v>14</v>
      </c>
      <c r="AB216" s="5">
        <v>36</v>
      </c>
      <c r="AC216" s="5">
        <v>32</v>
      </c>
      <c r="AD216" s="5">
        <v>2</v>
      </c>
      <c r="AE216" s="5">
        <v>0</v>
      </c>
    </row>
    <row r="217" spans="1:31">
      <c r="A217" s="5" t="s">
        <v>307</v>
      </c>
      <c r="B217" s="5">
        <v>2143014210</v>
      </c>
      <c r="C217" s="5" t="s">
        <v>322</v>
      </c>
      <c r="D217" s="5" t="s">
        <v>323</v>
      </c>
      <c r="E217" s="5">
        <v>82</v>
      </c>
      <c r="F217" s="5">
        <v>0</v>
      </c>
      <c r="G217" s="5">
        <v>82</v>
      </c>
      <c r="H217" s="5">
        <v>-34</v>
      </c>
      <c r="I217" s="5">
        <v>0</v>
      </c>
      <c r="L217" s="5">
        <v>11</v>
      </c>
      <c r="M217" s="5">
        <v>8</v>
      </c>
      <c r="N217" s="5">
        <v>3</v>
      </c>
      <c r="O217" s="5">
        <v>0</v>
      </c>
      <c r="P217" s="5">
        <v>2</v>
      </c>
      <c r="Q217" s="5">
        <v>48</v>
      </c>
      <c r="R217" s="23">
        <v>5</v>
      </c>
      <c r="S217" s="23">
        <f t="shared" si="9"/>
        <v>10</v>
      </c>
      <c r="T217" s="23">
        <f t="shared" si="10"/>
        <v>15</v>
      </c>
      <c r="V217" s="23">
        <f t="shared" si="11"/>
        <v>24750</v>
      </c>
      <c r="W217" s="5">
        <v>48</v>
      </c>
      <c r="X217" s="5">
        <v>5</v>
      </c>
      <c r="AB217" s="5">
        <v>12</v>
      </c>
      <c r="AC217" s="5">
        <v>8</v>
      </c>
      <c r="AD217" s="5">
        <v>0</v>
      </c>
      <c r="AE217" s="5">
        <v>2</v>
      </c>
    </row>
    <row r="218" spans="1:31">
      <c r="A218" s="5" t="s">
        <v>307</v>
      </c>
      <c r="B218" s="5">
        <v>2143014211</v>
      </c>
      <c r="C218" s="5" t="s">
        <v>324</v>
      </c>
      <c r="D218" s="5" t="s">
        <v>325</v>
      </c>
      <c r="E218" s="5">
        <v>98</v>
      </c>
      <c r="F218" s="5">
        <v>0</v>
      </c>
      <c r="G218" s="5">
        <v>98</v>
      </c>
      <c r="H218" s="5">
        <v>-12</v>
      </c>
      <c r="I218" s="5">
        <v>0</v>
      </c>
      <c r="L218" s="5">
        <v>11</v>
      </c>
      <c r="M218" s="5">
        <v>6</v>
      </c>
      <c r="N218" s="5">
        <v>5</v>
      </c>
      <c r="O218" s="5">
        <v>6</v>
      </c>
      <c r="P218" s="5">
        <v>0</v>
      </c>
      <c r="Q218" s="5">
        <v>86</v>
      </c>
      <c r="R218" s="23">
        <v>6</v>
      </c>
      <c r="S218" s="23">
        <f t="shared" si="9"/>
        <v>12</v>
      </c>
      <c r="T218" s="23">
        <f t="shared" si="10"/>
        <v>18</v>
      </c>
      <c r="V218" s="23">
        <f t="shared" si="11"/>
        <v>29700</v>
      </c>
      <c r="W218" s="5">
        <v>86</v>
      </c>
      <c r="X218" s="5">
        <v>6</v>
      </c>
      <c r="AB218" s="5">
        <v>14</v>
      </c>
      <c r="AC218" s="5">
        <v>7</v>
      </c>
      <c r="AD218" s="5">
        <v>6</v>
      </c>
      <c r="AE218" s="5">
        <v>0</v>
      </c>
    </row>
    <row r="219" spans="1:31">
      <c r="A219" s="5" t="s">
        <v>307</v>
      </c>
      <c r="B219" s="5">
        <v>3143001443</v>
      </c>
      <c r="C219" s="5" t="s">
        <v>326</v>
      </c>
      <c r="D219" s="5" t="s">
        <v>327</v>
      </c>
      <c r="E219" s="5">
        <v>0</v>
      </c>
      <c r="F219" s="5">
        <v>1797</v>
      </c>
      <c r="G219" s="5">
        <v>1797</v>
      </c>
      <c r="H219" s="5">
        <v>236</v>
      </c>
      <c r="I219" s="5">
        <v>94400</v>
      </c>
      <c r="L219" s="5">
        <v>133</v>
      </c>
      <c r="M219" s="5">
        <v>101</v>
      </c>
      <c r="N219" s="5">
        <v>32</v>
      </c>
      <c r="O219" s="5">
        <v>16</v>
      </c>
      <c r="P219" s="5">
        <v>0</v>
      </c>
      <c r="Q219" s="5">
        <v>2033</v>
      </c>
      <c r="R219" s="23">
        <v>40</v>
      </c>
      <c r="S219" s="23">
        <f t="shared" si="9"/>
        <v>117</v>
      </c>
      <c r="T219" s="23">
        <f t="shared" si="10"/>
        <v>157</v>
      </c>
      <c r="V219" s="23">
        <f t="shared" si="11"/>
        <v>259050</v>
      </c>
      <c r="Y219" s="5">
        <v>2033</v>
      </c>
      <c r="Z219" s="5">
        <v>40</v>
      </c>
      <c r="AB219" s="5">
        <v>142</v>
      </c>
      <c r="AC219" s="5">
        <v>101</v>
      </c>
      <c r="AD219" s="5">
        <v>16</v>
      </c>
      <c r="AE219" s="5">
        <v>0</v>
      </c>
    </row>
    <row r="220" spans="1:31">
      <c r="A220" s="5" t="s">
        <v>307</v>
      </c>
      <c r="B220" s="5">
        <v>3143001652</v>
      </c>
      <c r="C220" s="5" t="s">
        <v>328</v>
      </c>
      <c r="D220" s="5" t="s">
        <v>329</v>
      </c>
      <c r="E220" s="5">
        <v>853</v>
      </c>
      <c r="F220" s="5">
        <v>298</v>
      </c>
      <c r="G220" s="5">
        <v>1151</v>
      </c>
      <c r="H220" s="5">
        <v>1105</v>
      </c>
      <c r="I220" s="5">
        <v>378700</v>
      </c>
      <c r="L220" s="5">
        <v>124</v>
      </c>
      <c r="M220" s="5">
        <v>125</v>
      </c>
      <c r="N220" s="5">
        <v>-1</v>
      </c>
      <c r="O220" s="5">
        <v>5</v>
      </c>
      <c r="P220" s="5">
        <v>0</v>
      </c>
      <c r="Q220" s="5">
        <v>2256</v>
      </c>
      <c r="R220" s="23">
        <v>46</v>
      </c>
      <c r="S220" s="23">
        <f t="shared" si="9"/>
        <v>130</v>
      </c>
      <c r="T220" s="23">
        <f t="shared" si="10"/>
        <v>176</v>
      </c>
      <c r="V220" s="23">
        <f t="shared" si="11"/>
        <v>290400</v>
      </c>
      <c r="W220" s="5">
        <v>1486</v>
      </c>
      <c r="X220" s="5">
        <v>30</v>
      </c>
      <c r="Y220" s="5">
        <v>770</v>
      </c>
      <c r="Z220" s="5">
        <v>16</v>
      </c>
      <c r="AB220" s="5">
        <v>139</v>
      </c>
      <c r="AC220" s="5">
        <v>120</v>
      </c>
      <c r="AD220" s="5">
        <v>5</v>
      </c>
      <c r="AE220" s="5">
        <v>0</v>
      </c>
    </row>
    <row r="221" spans="1:31">
      <c r="A221" s="5" t="s">
        <v>307</v>
      </c>
      <c r="B221" s="5">
        <v>3143014037</v>
      </c>
      <c r="C221" s="5" t="s">
        <v>330</v>
      </c>
      <c r="D221" s="5" t="s">
        <v>331</v>
      </c>
      <c r="E221" s="5">
        <v>0</v>
      </c>
      <c r="F221" s="5">
        <v>3770</v>
      </c>
      <c r="G221" s="5">
        <v>3770</v>
      </c>
      <c r="H221" s="5">
        <v>175</v>
      </c>
      <c r="I221" s="5">
        <v>70000</v>
      </c>
      <c r="L221" s="5">
        <v>240</v>
      </c>
      <c r="M221" s="5">
        <v>226</v>
      </c>
      <c r="N221" s="5">
        <v>14</v>
      </c>
      <c r="O221" s="5">
        <v>16</v>
      </c>
      <c r="P221" s="5">
        <v>0</v>
      </c>
      <c r="Q221" s="5">
        <v>3945</v>
      </c>
      <c r="R221" s="23">
        <v>72</v>
      </c>
      <c r="S221" s="23">
        <f t="shared" si="9"/>
        <v>242</v>
      </c>
      <c r="T221" s="23">
        <f t="shared" si="10"/>
        <v>314</v>
      </c>
      <c r="V221" s="23">
        <f t="shared" si="11"/>
        <v>518100</v>
      </c>
      <c r="Y221" s="5">
        <v>3945</v>
      </c>
      <c r="Z221" s="5">
        <v>72</v>
      </c>
      <c r="AB221" s="5">
        <v>265</v>
      </c>
      <c r="AC221" s="5">
        <v>224</v>
      </c>
      <c r="AD221" s="5">
        <v>16</v>
      </c>
      <c r="AE221" s="5">
        <v>0</v>
      </c>
    </row>
    <row r="222" spans="1:31">
      <c r="A222" s="5" t="s">
        <v>307</v>
      </c>
      <c r="B222" s="5">
        <v>3143014038</v>
      </c>
      <c r="C222" s="5" t="s">
        <v>332</v>
      </c>
      <c r="D222" s="5" t="s">
        <v>333</v>
      </c>
      <c r="E222" s="5">
        <v>0</v>
      </c>
      <c r="F222" s="5">
        <v>563</v>
      </c>
      <c r="G222" s="5">
        <v>563</v>
      </c>
      <c r="H222" s="5">
        <v>-123</v>
      </c>
      <c r="I222" s="5">
        <v>0</v>
      </c>
      <c r="L222" s="5">
        <v>54</v>
      </c>
      <c r="M222" s="5">
        <v>53</v>
      </c>
      <c r="N222" s="5">
        <v>1</v>
      </c>
      <c r="O222" s="5">
        <v>0</v>
      </c>
      <c r="P222" s="5">
        <v>0</v>
      </c>
      <c r="Q222" s="5">
        <v>440</v>
      </c>
      <c r="R222" s="23">
        <v>12</v>
      </c>
      <c r="S222" s="23">
        <f t="shared" si="9"/>
        <v>53</v>
      </c>
      <c r="T222" s="23">
        <f t="shared" si="10"/>
        <v>65</v>
      </c>
      <c r="V222" s="23">
        <f t="shared" si="11"/>
        <v>107250</v>
      </c>
      <c r="Y222" s="5">
        <v>440</v>
      </c>
      <c r="Z222" s="5">
        <v>12</v>
      </c>
      <c r="AB222" s="5">
        <v>54</v>
      </c>
      <c r="AC222" s="5">
        <v>52</v>
      </c>
      <c r="AD222" s="5">
        <v>0</v>
      </c>
      <c r="AE222" s="5">
        <v>0</v>
      </c>
    </row>
    <row r="223" spans="1:31">
      <c r="A223" s="5" t="s">
        <v>307</v>
      </c>
      <c r="B223" s="5">
        <v>3143014040</v>
      </c>
      <c r="C223" s="5" t="s">
        <v>334</v>
      </c>
      <c r="D223" s="5" t="s">
        <v>335</v>
      </c>
      <c r="E223" s="5">
        <v>0</v>
      </c>
      <c r="F223" s="5">
        <v>3818</v>
      </c>
      <c r="G223" s="5">
        <v>3818</v>
      </c>
      <c r="H223" s="5">
        <v>-47</v>
      </c>
      <c r="I223" s="5">
        <v>0</v>
      </c>
      <c r="L223" s="5">
        <v>233</v>
      </c>
      <c r="M223" s="5">
        <v>245</v>
      </c>
      <c r="N223" s="5">
        <v>-12</v>
      </c>
      <c r="O223" s="5">
        <v>13</v>
      </c>
      <c r="P223" s="5">
        <v>1</v>
      </c>
      <c r="Q223" s="5">
        <v>3771</v>
      </c>
      <c r="R223" s="23">
        <v>70</v>
      </c>
      <c r="S223" s="23">
        <f t="shared" si="9"/>
        <v>259</v>
      </c>
      <c r="T223" s="23">
        <f t="shared" si="10"/>
        <v>329</v>
      </c>
      <c r="V223" s="23">
        <f t="shared" si="11"/>
        <v>542850</v>
      </c>
      <c r="Y223" s="5">
        <v>3771</v>
      </c>
      <c r="Z223" s="5">
        <v>70</v>
      </c>
      <c r="AB223" s="5">
        <v>273</v>
      </c>
      <c r="AC223" s="5">
        <v>245</v>
      </c>
      <c r="AD223" s="5">
        <v>13</v>
      </c>
      <c r="AE223" s="5">
        <v>1</v>
      </c>
    </row>
    <row r="224" spans="1:32">
      <c r="A224" s="5" t="s">
        <v>336</v>
      </c>
      <c r="B224" s="5">
        <v>2143012812</v>
      </c>
      <c r="C224" s="5" t="s">
        <v>337</v>
      </c>
      <c r="D224" s="5" t="s">
        <v>338</v>
      </c>
      <c r="E224" s="5">
        <v>1009</v>
      </c>
      <c r="F224" s="5">
        <v>0</v>
      </c>
      <c r="G224" s="5">
        <v>1009</v>
      </c>
      <c r="H224" s="5">
        <v>-90</v>
      </c>
      <c r="I224" s="5">
        <v>0</v>
      </c>
      <c r="L224" s="5">
        <v>56</v>
      </c>
      <c r="M224" s="5">
        <v>52</v>
      </c>
      <c r="N224" s="5">
        <v>4</v>
      </c>
      <c r="O224" s="5">
        <v>3</v>
      </c>
      <c r="P224" s="5">
        <v>0</v>
      </c>
      <c r="Q224" s="5">
        <v>919</v>
      </c>
      <c r="R224" s="23">
        <v>22</v>
      </c>
      <c r="S224" s="23">
        <f t="shared" si="9"/>
        <v>55</v>
      </c>
      <c r="T224" s="23">
        <f t="shared" si="10"/>
        <v>77</v>
      </c>
      <c r="U224" s="23" t="s">
        <v>339</v>
      </c>
      <c r="V224" s="23">
        <f t="shared" si="11"/>
        <v>127050</v>
      </c>
      <c r="W224" s="5">
        <v>919</v>
      </c>
      <c r="X224" s="5">
        <v>22</v>
      </c>
      <c r="AB224" s="5">
        <v>56</v>
      </c>
      <c r="AC224" s="5">
        <v>57</v>
      </c>
      <c r="AD224" s="5">
        <v>2</v>
      </c>
      <c r="AE224" s="5">
        <v>1</v>
      </c>
      <c r="AF224" s="5" t="s">
        <v>340</v>
      </c>
    </row>
    <row r="225" spans="1:32">
      <c r="A225" s="5" t="s">
        <v>336</v>
      </c>
      <c r="B225" s="5">
        <v>2143012815</v>
      </c>
      <c r="C225" s="5" t="s">
        <v>341</v>
      </c>
      <c r="D225" s="5" t="s">
        <v>338</v>
      </c>
      <c r="E225" s="5">
        <v>330</v>
      </c>
      <c r="F225" s="5">
        <v>0</v>
      </c>
      <c r="G225" s="5">
        <v>330</v>
      </c>
      <c r="H225" s="5">
        <v>-41</v>
      </c>
      <c r="I225" s="5">
        <v>0</v>
      </c>
      <c r="L225" s="5">
        <v>19</v>
      </c>
      <c r="M225" s="5">
        <v>17</v>
      </c>
      <c r="N225" s="5">
        <v>2</v>
      </c>
      <c r="O225" s="5">
        <v>5</v>
      </c>
      <c r="P225" s="5">
        <v>0</v>
      </c>
      <c r="Q225" s="5">
        <v>289</v>
      </c>
      <c r="R225" s="23">
        <v>9</v>
      </c>
      <c r="S225" s="23">
        <f t="shared" si="9"/>
        <v>22</v>
      </c>
      <c r="T225" s="23">
        <f t="shared" si="10"/>
        <v>31</v>
      </c>
      <c r="V225" s="23">
        <f t="shared" si="11"/>
        <v>51150</v>
      </c>
      <c r="W225" s="5">
        <v>289</v>
      </c>
      <c r="X225" s="5">
        <v>9</v>
      </c>
      <c r="AB225" s="5">
        <v>19</v>
      </c>
      <c r="AC225" s="5">
        <v>17</v>
      </c>
      <c r="AD225" s="5">
        <v>5</v>
      </c>
      <c r="AF225" s="5" t="s">
        <v>342</v>
      </c>
    </row>
    <row r="226" spans="1:30">
      <c r="A226" s="5" t="s">
        <v>336</v>
      </c>
      <c r="B226" s="5">
        <v>2143012817</v>
      </c>
      <c r="C226" s="5" t="s">
        <v>343</v>
      </c>
      <c r="D226" s="5" t="s">
        <v>344</v>
      </c>
      <c r="E226" s="5">
        <v>253</v>
      </c>
      <c r="F226" s="5">
        <v>0</v>
      </c>
      <c r="G226" s="5">
        <v>253</v>
      </c>
      <c r="H226" s="5">
        <v>-38</v>
      </c>
      <c r="I226" s="5">
        <v>0</v>
      </c>
      <c r="L226" s="5">
        <v>14</v>
      </c>
      <c r="M226" s="5">
        <v>13</v>
      </c>
      <c r="N226" s="5">
        <v>1</v>
      </c>
      <c r="O226" s="5">
        <v>3</v>
      </c>
      <c r="P226" s="5">
        <v>0</v>
      </c>
      <c r="Q226" s="5">
        <v>215</v>
      </c>
      <c r="R226" s="23">
        <v>6</v>
      </c>
      <c r="S226" s="23">
        <f t="shared" si="9"/>
        <v>16</v>
      </c>
      <c r="T226" s="23">
        <f t="shared" si="10"/>
        <v>22</v>
      </c>
      <c r="V226" s="23">
        <f t="shared" si="11"/>
        <v>36300</v>
      </c>
      <c r="W226" s="5">
        <v>215</v>
      </c>
      <c r="X226" s="5">
        <v>6</v>
      </c>
      <c r="AB226" s="5">
        <v>14</v>
      </c>
      <c r="AC226" s="5">
        <v>16</v>
      </c>
      <c r="AD226" s="5">
        <v>3</v>
      </c>
    </row>
    <row r="227" spans="1:32">
      <c r="A227" s="5" t="s">
        <v>336</v>
      </c>
      <c r="B227" s="5">
        <v>2143012820</v>
      </c>
      <c r="C227" s="5" t="s">
        <v>345</v>
      </c>
      <c r="D227" s="5" t="s">
        <v>344</v>
      </c>
      <c r="E227" s="5">
        <v>163</v>
      </c>
      <c r="F227" s="5">
        <v>0</v>
      </c>
      <c r="G227" s="5">
        <v>163</v>
      </c>
      <c r="H227" s="5">
        <v>-20</v>
      </c>
      <c r="I227" s="5">
        <v>0</v>
      </c>
      <c r="L227" s="5">
        <v>12</v>
      </c>
      <c r="M227" s="5">
        <v>11</v>
      </c>
      <c r="N227" s="5">
        <v>1</v>
      </c>
      <c r="O227" s="5">
        <v>2</v>
      </c>
      <c r="P227" s="5">
        <v>0</v>
      </c>
      <c r="Q227" s="5">
        <v>143</v>
      </c>
      <c r="R227" s="23">
        <v>6</v>
      </c>
      <c r="S227" s="23">
        <f t="shared" si="9"/>
        <v>13</v>
      </c>
      <c r="T227" s="23">
        <f t="shared" si="10"/>
        <v>19</v>
      </c>
      <c r="V227" s="23">
        <f t="shared" si="11"/>
        <v>31350</v>
      </c>
      <c r="W227" s="5">
        <v>143</v>
      </c>
      <c r="X227" s="5">
        <v>6</v>
      </c>
      <c r="AB227" s="5">
        <v>12</v>
      </c>
      <c r="AC227" s="5">
        <v>10</v>
      </c>
      <c r="AD227" s="5">
        <v>2</v>
      </c>
      <c r="AF227" s="5" t="s">
        <v>342</v>
      </c>
    </row>
    <row r="228" spans="1:30">
      <c r="A228" s="5" t="s">
        <v>336</v>
      </c>
      <c r="B228" s="5">
        <v>2143012822</v>
      </c>
      <c r="C228" s="5" t="s">
        <v>346</v>
      </c>
      <c r="D228" s="5" t="s">
        <v>344</v>
      </c>
      <c r="E228" s="5">
        <v>84</v>
      </c>
      <c r="F228" s="5">
        <v>0</v>
      </c>
      <c r="G228" s="5">
        <v>84</v>
      </c>
      <c r="H228" s="5">
        <v>-26</v>
      </c>
      <c r="I228" s="5">
        <v>0</v>
      </c>
      <c r="L228" s="5">
        <v>10</v>
      </c>
      <c r="M228" s="5">
        <v>8</v>
      </c>
      <c r="N228" s="5">
        <v>2</v>
      </c>
      <c r="O228" s="5">
        <v>2</v>
      </c>
      <c r="P228" s="5">
        <v>0</v>
      </c>
      <c r="Q228" s="5">
        <v>58</v>
      </c>
      <c r="R228" s="23">
        <v>6</v>
      </c>
      <c r="S228" s="23">
        <f t="shared" si="9"/>
        <v>10</v>
      </c>
      <c r="T228" s="23">
        <f t="shared" si="10"/>
        <v>16</v>
      </c>
      <c r="V228" s="23">
        <f t="shared" si="11"/>
        <v>26400</v>
      </c>
      <c r="W228" s="5">
        <v>58</v>
      </c>
      <c r="X228" s="5">
        <v>6</v>
      </c>
      <c r="AB228" s="5">
        <v>10</v>
      </c>
      <c r="AC228" s="5">
        <v>8</v>
      </c>
      <c r="AD228" s="5">
        <v>2</v>
      </c>
    </row>
    <row r="229" spans="1:30">
      <c r="A229" s="5" t="s">
        <v>336</v>
      </c>
      <c r="B229" s="5">
        <v>2143012836</v>
      </c>
      <c r="C229" s="5" t="s">
        <v>347</v>
      </c>
      <c r="D229" s="5" t="s">
        <v>344</v>
      </c>
      <c r="E229" s="5">
        <v>65</v>
      </c>
      <c r="F229" s="5">
        <v>0</v>
      </c>
      <c r="G229" s="5">
        <v>65</v>
      </c>
      <c r="H229" s="5">
        <v>-13</v>
      </c>
      <c r="I229" s="5">
        <v>0</v>
      </c>
      <c r="L229" s="5">
        <v>10</v>
      </c>
      <c r="M229" s="5">
        <v>5</v>
      </c>
      <c r="N229" s="5">
        <v>5</v>
      </c>
      <c r="O229" s="5">
        <v>4</v>
      </c>
      <c r="P229" s="5">
        <v>0</v>
      </c>
      <c r="Q229" s="5">
        <v>52</v>
      </c>
      <c r="R229" s="23">
        <v>6</v>
      </c>
      <c r="S229" s="23">
        <f t="shared" si="9"/>
        <v>9</v>
      </c>
      <c r="T229" s="23">
        <f t="shared" si="10"/>
        <v>15</v>
      </c>
      <c r="V229" s="23">
        <f t="shared" si="11"/>
        <v>24750</v>
      </c>
      <c r="W229" s="5">
        <v>52</v>
      </c>
      <c r="X229" s="5">
        <v>6</v>
      </c>
      <c r="AB229" s="5">
        <v>10</v>
      </c>
      <c r="AC229" s="5">
        <v>5</v>
      </c>
      <c r="AD229" s="5">
        <v>4</v>
      </c>
    </row>
    <row r="230" spans="1:30">
      <c r="A230" s="5" t="s">
        <v>336</v>
      </c>
      <c r="B230" s="5">
        <v>2143012841</v>
      </c>
      <c r="C230" s="5" t="s">
        <v>348</v>
      </c>
      <c r="D230" s="5" t="s">
        <v>344</v>
      </c>
      <c r="E230" s="5">
        <v>53</v>
      </c>
      <c r="F230" s="5">
        <v>0</v>
      </c>
      <c r="G230" s="5">
        <v>53</v>
      </c>
      <c r="H230" s="5">
        <v>-10</v>
      </c>
      <c r="I230" s="5">
        <v>0</v>
      </c>
      <c r="L230" s="5">
        <v>10</v>
      </c>
      <c r="M230" s="5">
        <v>8</v>
      </c>
      <c r="N230" s="5">
        <v>2</v>
      </c>
      <c r="O230" s="5">
        <v>3</v>
      </c>
      <c r="P230" s="5">
        <v>0</v>
      </c>
      <c r="Q230" s="5">
        <v>43</v>
      </c>
      <c r="R230" s="23">
        <v>6</v>
      </c>
      <c r="S230" s="23">
        <f t="shared" si="9"/>
        <v>11</v>
      </c>
      <c r="T230" s="23">
        <f t="shared" si="10"/>
        <v>17</v>
      </c>
      <c r="V230" s="23">
        <f t="shared" si="11"/>
        <v>28050</v>
      </c>
      <c r="W230" s="5">
        <v>43</v>
      </c>
      <c r="X230" s="5">
        <v>6</v>
      </c>
      <c r="AB230" s="5">
        <v>10</v>
      </c>
      <c r="AC230" s="5">
        <v>7</v>
      </c>
      <c r="AD230" s="5">
        <v>3</v>
      </c>
    </row>
    <row r="231" spans="1:30">
      <c r="A231" s="5" t="s">
        <v>336</v>
      </c>
      <c r="B231" s="5">
        <v>2143012846</v>
      </c>
      <c r="C231" s="5" t="s">
        <v>349</v>
      </c>
      <c r="D231" s="5" t="s">
        <v>338</v>
      </c>
      <c r="E231" s="5">
        <v>59</v>
      </c>
      <c r="F231" s="5">
        <v>0</v>
      </c>
      <c r="G231" s="5">
        <v>59</v>
      </c>
      <c r="H231" s="5">
        <v>-16</v>
      </c>
      <c r="I231" s="5">
        <v>0</v>
      </c>
      <c r="L231" s="5">
        <v>9</v>
      </c>
      <c r="M231" s="5">
        <v>8</v>
      </c>
      <c r="N231" s="5">
        <v>1</v>
      </c>
      <c r="O231" s="5">
        <v>2</v>
      </c>
      <c r="P231" s="5">
        <v>0</v>
      </c>
      <c r="Q231" s="5">
        <v>43</v>
      </c>
      <c r="R231" s="23">
        <v>5</v>
      </c>
      <c r="S231" s="23">
        <f t="shared" si="9"/>
        <v>10</v>
      </c>
      <c r="T231" s="23">
        <f t="shared" si="10"/>
        <v>15</v>
      </c>
      <c r="V231" s="23">
        <f t="shared" si="11"/>
        <v>24750</v>
      </c>
      <c r="W231" s="5">
        <v>43</v>
      </c>
      <c r="X231" s="5">
        <v>5</v>
      </c>
      <c r="AB231" s="5">
        <v>9</v>
      </c>
      <c r="AC231" s="5">
        <v>8</v>
      </c>
      <c r="AD231" s="5">
        <v>2</v>
      </c>
    </row>
    <row r="232" spans="1:30">
      <c r="A232" s="5" t="s">
        <v>336</v>
      </c>
      <c r="B232" s="5">
        <v>2143012847</v>
      </c>
      <c r="C232" s="5" t="s">
        <v>350</v>
      </c>
      <c r="D232" s="5" t="s">
        <v>338</v>
      </c>
      <c r="E232" s="5">
        <v>38</v>
      </c>
      <c r="F232" s="5">
        <v>0</v>
      </c>
      <c r="G232" s="5">
        <v>38</v>
      </c>
      <c r="H232" s="5">
        <v>-30</v>
      </c>
      <c r="I232" s="5">
        <v>0</v>
      </c>
      <c r="L232" s="5">
        <v>9</v>
      </c>
      <c r="M232" s="5">
        <v>2</v>
      </c>
      <c r="N232" s="5">
        <v>7</v>
      </c>
      <c r="O232" s="5">
        <v>2</v>
      </c>
      <c r="P232" s="5">
        <v>0</v>
      </c>
      <c r="Q232" s="5">
        <v>8</v>
      </c>
      <c r="R232" s="23">
        <v>2</v>
      </c>
      <c r="S232" s="23">
        <f t="shared" si="9"/>
        <v>4</v>
      </c>
      <c r="T232" s="23">
        <f t="shared" si="10"/>
        <v>6</v>
      </c>
      <c r="V232" s="23">
        <f t="shared" si="11"/>
        <v>9900</v>
      </c>
      <c r="W232" s="5">
        <v>8</v>
      </c>
      <c r="X232" s="5">
        <v>2</v>
      </c>
      <c r="AB232" s="5">
        <v>9</v>
      </c>
      <c r="AC232" s="5">
        <v>2</v>
      </c>
      <c r="AD232" s="5">
        <v>2</v>
      </c>
    </row>
    <row r="233" spans="1:30">
      <c r="A233" s="5" t="s">
        <v>336</v>
      </c>
      <c r="B233" s="5">
        <v>2143012850</v>
      </c>
      <c r="C233" s="5" t="s">
        <v>351</v>
      </c>
      <c r="D233" s="5" t="s">
        <v>338</v>
      </c>
      <c r="E233" s="5">
        <v>98</v>
      </c>
      <c r="F233" s="5">
        <v>0</v>
      </c>
      <c r="G233" s="5">
        <v>98</v>
      </c>
      <c r="H233" s="5">
        <v>-28</v>
      </c>
      <c r="I233" s="5">
        <v>0</v>
      </c>
      <c r="L233" s="5">
        <v>10</v>
      </c>
      <c r="M233" s="5">
        <v>8</v>
      </c>
      <c r="N233" s="5">
        <v>2</v>
      </c>
      <c r="O233" s="5">
        <v>4</v>
      </c>
      <c r="P233" s="5">
        <v>0</v>
      </c>
      <c r="Q233" s="5">
        <v>70</v>
      </c>
      <c r="R233" s="23">
        <v>5</v>
      </c>
      <c r="S233" s="23">
        <f t="shared" si="9"/>
        <v>12</v>
      </c>
      <c r="T233" s="23">
        <f t="shared" si="10"/>
        <v>17</v>
      </c>
      <c r="V233" s="23">
        <f t="shared" si="11"/>
        <v>28050</v>
      </c>
      <c r="W233" s="5">
        <v>70</v>
      </c>
      <c r="X233" s="5">
        <v>5</v>
      </c>
      <c r="AB233" s="5">
        <v>10</v>
      </c>
      <c r="AC233" s="5">
        <v>5</v>
      </c>
      <c r="AD233" s="5">
        <v>4</v>
      </c>
    </row>
    <row r="234" spans="1:30">
      <c r="A234" s="5" t="s">
        <v>336</v>
      </c>
      <c r="B234" s="5">
        <v>2143013048</v>
      </c>
      <c r="C234" s="5" t="s">
        <v>352</v>
      </c>
      <c r="D234" s="5" t="s">
        <v>344</v>
      </c>
      <c r="E234" s="5">
        <v>77</v>
      </c>
      <c r="F234" s="5">
        <v>0</v>
      </c>
      <c r="G234" s="5">
        <v>77</v>
      </c>
      <c r="H234" s="5">
        <v>-25</v>
      </c>
      <c r="I234" s="5">
        <v>0</v>
      </c>
      <c r="L234" s="5">
        <v>10</v>
      </c>
      <c r="M234" s="5">
        <v>6</v>
      </c>
      <c r="N234" s="5">
        <v>4</v>
      </c>
      <c r="O234" s="5">
        <v>3</v>
      </c>
      <c r="P234" s="5">
        <v>0</v>
      </c>
      <c r="Q234" s="5">
        <v>52</v>
      </c>
      <c r="R234" s="23">
        <v>5</v>
      </c>
      <c r="S234" s="23">
        <f t="shared" si="9"/>
        <v>9</v>
      </c>
      <c r="T234" s="23">
        <f t="shared" si="10"/>
        <v>14</v>
      </c>
      <c r="V234" s="23">
        <f t="shared" si="11"/>
        <v>23100</v>
      </c>
      <c r="W234" s="5">
        <v>52</v>
      </c>
      <c r="X234" s="5">
        <v>5</v>
      </c>
      <c r="AB234" s="5">
        <v>10</v>
      </c>
      <c r="AC234" s="5">
        <v>6</v>
      </c>
      <c r="AD234" s="5">
        <v>3</v>
      </c>
    </row>
    <row r="235" spans="1:30">
      <c r="A235" s="5" t="s">
        <v>336</v>
      </c>
      <c r="B235" s="5">
        <v>2143013096</v>
      </c>
      <c r="C235" s="5" t="s">
        <v>353</v>
      </c>
      <c r="D235" s="5" t="s">
        <v>344</v>
      </c>
      <c r="E235" s="5">
        <v>56</v>
      </c>
      <c r="F235" s="5">
        <v>0</v>
      </c>
      <c r="G235" s="5">
        <v>56</v>
      </c>
      <c r="H235" s="5">
        <v>-14</v>
      </c>
      <c r="I235" s="5">
        <v>0</v>
      </c>
      <c r="L235" s="5">
        <v>10</v>
      </c>
      <c r="M235" s="5">
        <v>8</v>
      </c>
      <c r="N235" s="5">
        <v>2</v>
      </c>
      <c r="O235" s="5">
        <v>2</v>
      </c>
      <c r="P235" s="5">
        <v>0</v>
      </c>
      <c r="Q235" s="5">
        <v>42</v>
      </c>
      <c r="R235" s="23">
        <v>5</v>
      </c>
      <c r="S235" s="23">
        <f t="shared" si="9"/>
        <v>10</v>
      </c>
      <c r="T235" s="23">
        <f t="shared" si="10"/>
        <v>15</v>
      </c>
      <c r="V235" s="23">
        <f t="shared" si="11"/>
        <v>24750</v>
      </c>
      <c r="W235" s="5">
        <v>42</v>
      </c>
      <c r="X235" s="5">
        <v>5</v>
      </c>
      <c r="AB235" s="5">
        <v>10</v>
      </c>
      <c r="AC235" s="5">
        <v>7</v>
      </c>
      <c r="AD235" s="5">
        <v>2</v>
      </c>
    </row>
    <row r="236" spans="1:31">
      <c r="A236" s="5" t="s">
        <v>336</v>
      </c>
      <c r="B236" s="5">
        <v>3143011121</v>
      </c>
      <c r="C236" s="5" t="s">
        <v>354</v>
      </c>
      <c r="D236" s="5" t="s">
        <v>355</v>
      </c>
      <c r="E236" s="5">
        <v>0</v>
      </c>
      <c r="F236" s="5">
        <v>689</v>
      </c>
      <c r="G236" s="5">
        <v>689</v>
      </c>
      <c r="H236" s="5">
        <v>3</v>
      </c>
      <c r="I236" s="5">
        <v>0</v>
      </c>
      <c r="K236" s="5">
        <v>107</v>
      </c>
      <c r="L236" s="5">
        <v>53</v>
      </c>
      <c r="M236" s="5">
        <v>35</v>
      </c>
      <c r="N236" s="5">
        <v>18</v>
      </c>
      <c r="O236" s="5">
        <v>8</v>
      </c>
      <c r="P236" s="5">
        <v>2</v>
      </c>
      <c r="Q236" s="5">
        <v>692</v>
      </c>
      <c r="R236" s="23">
        <v>15</v>
      </c>
      <c r="S236" s="23">
        <f t="shared" si="9"/>
        <v>45</v>
      </c>
      <c r="T236" s="23">
        <f t="shared" si="10"/>
        <v>60</v>
      </c>
      <c r="V236" s="23">
        <f t="shared" si="11"/>
        <v>99000</v>
      </c>
      <c r="Y236" s="5">
        <v>692</v>
      </c>
      <c r="Z236" s="5">
        <v>15</v>
      </c>
      <c r="AA236" s="5">
        <v>229</v>
      </c>
      <c r="AB236" s="5">
        <v>53</v>
      </c>
      <c r="AC236" s="5">
        <v>32</v>
      </c>
      <c r="AD236" s="5">
        <v>16</v>
      </c>
      <c r="AE236" s="5">
        <v>2</v>
      </c>
    </row>
    <row r="237" spans="1:30">
      <c r="A237" s="5" t="s">
        <v>336</v>
      </c>
      <c r="B237" s="5">
        <v>3143011122</v>
      </c>
      <c r="C237" s="5" t="s">
        <v>356</v>
      </c>
      <c r="D237" s="5" t="s">
        <v>355</v>
      </c>
      <c r="E237" s="5">
        <v>0</v>
      </c>
      <c r="F237" s="5">
        <v>361</v>
      </c>
      <c r="G237" s="5">
        <v>361</v>
      </c>
      <c r="H237" s="5">
        <v>-94</v>
      </c>
      <c r="I237" s="5">
        <v>0</v>
      </c>
      <c r="K237" s="5">
        <v>120</v>
      </c>
      <c r="L237" s="5">
        <v>28</v>
      </c>
      <c r="M237" s="5">
        <v>25</v>
      </c>
      <c r="N237" s="5">
        <v>3</v>
      </c>
      <c r="O237" s="5">
        <v>1</v>
      </c>
      <c r="P237" s="5">
        <v>0</v>
      </c>
      <c r="Q237" s="5">
        <v>267</v>
      </c>
      <c r="R237" s="23">
        <v>6</v>
      </c>
      <c r="S237" s="23">
        <f t="shared" si="9"/>
        <v>26</v>
      </c>
      <c r="T237" s="23">
        <f t="shared" si="10"/>
        <v>32</v>
      </c>
      <c r="V237" s="23">
        <f t="shared" si="11"/>
        <v>52800</v>
      </c>
      <c r="Y237" s="5">
        <v>267</v>
      </c>
      <c r="Z237" s="5">
        <v>6</v>
      </c>
      <c r="AA237" s="5">
        <v>183</v>
      </c>
      <c r="AB237" s="5">
        <v>28</v>
      </c>
      <c r="AC237" s="5">
        <v>24</v>
      </c>
      <c r="AD237" s="5">
        <v>1</v>
      </c>
    </row>
    <row r="238" spans="1:32">
      <c r="A238" s="5" t="s">
        <v>336</v>
      </c>
      <c r="B238" s="5">
        <v>3143011123</v>
      </c>
      <c r="C238" s="5" t="s">
        <v>357</v>
      </c>
      <c r="D238" s="5" t="s">
        <v>355</v>
      </c>
      <c r="E238" s="5">
        <v>0</v>
      </c>
      <c r="F238" s="5">
        <v>268</v>
      </c>
      <c r="G238" s="5">
        <v>268</v>
      </c>
      <c r="H238" s="5">
        <v>-71</v>
      </c>
      <c r="I238" s="5">
        <v>0</v>
      </c>
      <c r="L238" s="5">
        <v>18</v>
      </c>
      <c r="M238" s="5">
        <v>16</v>
      </c>
      <c r="N238" s="5">
        <v>2</v>
      </c>
      <c r="O238" s="5">
        <v>2</v>
      </c>
      <c r="P238" s="5">
        <v>1</v>
      </c>
      <c r="Q238" s="5">
        <v>197</v>
      </c>
      <c r="R238" s="23">
        <v>5</v>
      </c>
      <c r="S238" s="23">
        <f t="shared" si="9"/>
        <v>19</v>
      </c>
      <c r="T238" s="23">
        <f t="shared" si="10"/>
        <v>24</v>
      </c>
      <c r="V238" s="23">
        <f t="shared" si="11"/>
        <v>39600</v>
      </c>
      <c r="Y238" s="5">
        <v>197</v>
      </c>
      <c r="Z238" s="5">
        <v>5</v>
      </c>
      <c r="AB238" s="5">
        <v>18</v>
      </c>
      <c r="AC238" s="5">
        <v>15</v>
      </c>
      <c r="AD238" s="5">
        <v>2</v>
      </c>
      <c r="AE238" s="5">
        <v>1</v>
      </c>
      <c r="AF238" s="5" t="s">
        <v>358</v>
      </c>
    </row>
    <row r="239" spans="1:31">
      <c r="A239" s="5" t="s">
        <v>359</v>
      </c>
      <c r="B239" s="5">
        <v>2143008923</v>
      </c>
      <c r="C239" s="5" t="s">
        <v>360</v>
      </c>
      <c r="D239" s="5" t="s">
        <v>361</v>
      </c>
      <c r="E239" s="5">
        <v>18</v>
      </c>
      <c r="F239" s="5">
        <v>0</v>
      </c>
      <c r="G239" s="5">
        <v>18</v>
      </c>
      <c r="H239" s="5">
        <v>0</v>
      </c>
      <c r="I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18</v>
      </c>
      <c r="R239" s="23">
        <v>3</v>
      </c>
      <c r="S239" s="23">
        <f t="shared" si="9"/>
        <v>0</v>
      </c>
      <c r="T239" s="23">
        <f t="shared" si="10"/>
        <v>3</v>
      </c>
      <c r="V239" s="23">
        <f t="shared" si="11"/>
        <v>4950</v>
      </c>
      <c r="W239" s="5">
        <v>18</v>
      </c>
      <c r="X239" s="5">
        <v>3</v>
      </c>
      <c r="Y239" s="5">
        <v>0</v>
      </c>
      <c r="Z239" s="5">
        <v>0</v>
      </c>
      <c r="AA239" s="5">
        <v>0</v>
      </c>
      <c r="AB239" s="5">
        <v>5</v>
      </c>
      <c r="AC239" s="5">
        <v>3</v>
      </c>
      <c r="AD239" s="5">
        <v>2</v>
      </c>
      <c r="AE239" s="5">
        <v>0</v>
      </c>
    </row>
    <row r="240" spans="1:31">
      <c r="A240" s="5" t="s">
        <v>359</v>
      </c>
      <c r="B240" s="5">
        <v>2143012710</v>
      </c>
      <c r="C240" s="5" t="s">
        <v>362</v>
      </c>
      <c r="D240" s="5" t="s">
        <v>361</v>
      </c>
      <c r="E240" s="5">
        <v>711</v>
      </c>
      <c r="F240" s="5">
        <v>0</v>
      </c>
      <c r="G240" s="5">
        <v>711</v>
      </c>
      <c r="H240" s="5">
        <v>-83</v>
      </c>
      <c r="I240" s="5">
        <v>0</v>
      </c>
      <c r="L240" s="5">
        <v>50</v>
      </c>
      <c r="M240" s="5">
        <v>49</v>
      </c>
      <c r="N240" s="5">
        <v>1</v>
      </c>
      <c r="O240" s="5">
        <v>3</v>
      </c>
      <c r="P240" s="5">
        <v>2</v>
      </c>
      <c r="Q240" s="5">
        <v>628</v>
      </c>
      <c r="R240" s="23">
        <v>17</v>
      </c>
      <c r="S240" s="23">
        <f t="shared" si="9"/>
        <v>54</v>
      </c>
      <c r="T240" s="23">
        <f t="shared" si="10"/>
        <v>71</v>
      </c>
      <c r="V240" s="23">
        <f t="shared" si="11"/>
        <v>117150</v>
      </c>
      <c r="W240" s="5">
        <v>628</v>
      </c>
      <c r="X240" s="5">
        <v>17</v>
      </c>
      <c r="Y240" s="5">
        <v>0</v>
      </c>
      <c r="Z240" s="5">
        <v>0</v>
      </c>
      <c r="AA240" s="5">
        <v>0</v>
      </c>
      <c r="AB240" s="5">
        <v>50</v>
      </c>
      <c r="AC240" s="5">
        <v>45</v>
      </c>
      <c r="AD240" s="5">
        <v>3</v>
      </c>
      <c r="AE240" s="5">
        <v>2</v>
      </c>
    </row>
    <row r="241" spans="1:31">
      <c r="A241" s="5" t="s">
        <v>359</v>
      </c>
      <c r="B241" s="5">
        <v>2143012713</v>
      </c>
      <c r="C241" s="5" t="s">
        <v>363</v>
      </c>
      <c r="D241" s="5" t="s">
        <v>361</v>
      </c>
      <c r="E241" s="5">
        <v>372</v>
      </c>
      <c r="F241" s="5">
        <v>0</v>
      </c>
      <c r="G241" s="5">
        <v>372</v>
      </c>
      <c r="H241" s="5">
        <v>-64</v>
      </c>
      <c r="I241" s="5">
        <v>0</v>
      </c>
      <c r="L241" s="5">
        <v>28</v>
      </c>
      <c r="M241" s="5">
        <v>25</v>
      </c>
      <c r="N241" s="5">
        <v>3</v>
      </c>
      <c r="O241" s="5">
        <v>0</v>
      </c>
      <c r="P241" s="5">
        <v>5</v>
      </c>
      <c r="Q241" s="5">
        <v>308</v>
      </c>
      <c r="R241" s="23">
        <v>12</v>
      </c>
      <c r="S241" s="23">
        <f t="shared" si="9"/>
        <v>30</v>
      </c>
      <c r="T241" s="23">
        <f t="shared" si="10"/>
        <v>42</v>
      </c>
      <c r="V241" s="23">
        <f t="shared" si="11"/>
        <v>69300</v>
      </c>
      <c r="W241" s="5">
        <v>308</v>
      </c>
      <c r="X241" s="5">
        <v>12</v>
      </c>
      <c r="Y241" s="5">
        <v>0</v>
      </c>
      <c r="Z241" s="5">
        <v>0</v>
      </c>
      <c r="AA241" s="5">
        <v>0</v>
      </c>
      <c r="AB241" s="5">
        <v>28</v>
      </c>
      <c r="AC241" s="5">
        <v>23</v>
      </c>
      <c r="AD241" s="5">
        <v>0</v>
      </c>
      <c r="AE241" s="5">
        <v>5</v>
      </c>
    </row>
    <row r="242" spans="1:31">
      <c r="A242" s="5" t="s">
        <v>359</v>
      </c>
      <c r="B242" s="5">
        <v>2143012717</v>
      </c>
      <c r="C242" s="5" t="s">
        <v>364</v>
      </c>
      <c r="D242" s="5" t="s">
        <v>361</v>
      </c>
      <c r="E242" s="5">
        <v>16</v>
      </c>
      <c r="F242" s="5">
        <v>0</v>
      </c>
      <c r="G242" s="5">
        <v>16</v>
      </c>
      <c r="H242" s="5">
        <v>-6</v>
      </c>
      <c r="I242" s="5">
        <v>0</v>
      </c>
      <c r="L242" s="5">
        <v>5</v>
      </c>
      <c r="M242" s="5">
        <v>3</v>
      </c>
      <c r="N242" s="5">
        <v>2</v>
      </c>
      <c r="O242" s="5">
        <v>0</v>
      </c>
      <c r="P242" s="5">
        <v>2</v>
      </c>
      <c r="Q242" s="5">
        <v>10</v>
      </c>
      <c r="R242" s="23">
        <v>2</v>
      </c>
      <c r="S242" s="23">
        <f t="shared" si="9"/>
        <v>5</v>
      </c>
      <c r="T242" s="23">
        <f t="shared" si="10"/>
        <v>7</v>
      </c>
      <c r="V242" s="23">
        <f t="shared" si="11"/>
        <v>11550</v>
      </c>
      <c r="W242" s="5">
        <v>10</v>
      </c>
      <c r="X242" s="5">
        <v>2</v>
      </c>
      <c r="Y242" s="5">
        <v>0</v>
      </c>
      <c r="Z242" s="5">
        <v>0</v>
      </c>
      <c r="AA242" s="5">
        <v>0</v>
      </c>
      <c r="AB242" s="5">
        <v>5</v>
      </c>
      <c r="AC242" s="5">
        <v>3</v>
      </c>
      <c r="AD242" s="5">
        <v>0</v>
      </c>
      <c r="AE242" s="5">
        <v>2</v>
      </c>
    </row>
    <row r="243" spans="1:31">
      <c r="A243" s="5" t="s">
        <v>359</v>
      </c>
      <c r="B243" s="5">
        <v>2143012719</v>
      </c>
      <c r="C243" s="5" t="s">
        <v>365</v>
      </c>
      <c r="D243" s="5" t="s">
        <v>361</v>
      </c>
      <c r="E243" s="5">
        <v>98</v>
      </c>
      <c r="F243" s="5">
        <v>0</v>
      </c>
      <c r="G243" s="5">
        <v>98</v>
      </c>
      <c r="H243" s="5">
        <v>-13</v>
      </c>
      <c r="I243" s="5">
        <v>0</v>
      </c>
      <c r="L243" s="5">
        <v>12</v>
      </c>
      <c r="M243" s="5">
        <v>9</v>
      </c>
      <c r="N243" s="5">
        <v>3</v>
      </c>
      <c r="O243" s="5">
        <v>2</v>
      </c>
      <c r="P243" s="5">
        <v>1</v>
      </c>
      <c r="Q243" s="5">
        <v>85</v>
      </c>
      <c r="R243" s="23">
        <v>6</v>
      </c>
      <c r="S243" s="23">
        <f t="shared" si="9"/>
        <v>12</v>
      </c>
      <c r="T243" s="23">
        <f t="shared" si="10"/>
        <v>18</v>
      </c>
      <c r="V243" s="23">
        <f t="shared" si="11"/>
        <v>29700</v>
      </c>
      <c r="W243" s="5">
        <v>85</v>
      </c>
      <c r="X243" s="5">
        <v>6</v>
      </c>
      <c r="Y243" s="5">
        <v>0</v>
      </c>
      <c r="Z243" s="5">
        <v>0</v>
      </c>
      <c r="AA243" s="5">
        <v>0</v>
      </c>
      <c r="AB243" s="5">
        <v>12</v>
      </c>
      <c r="AC243" s="5">
        <v>8</v>
      </c>
      <c r="AD243" s="5">
        <v>2</v>
      </c>
      <c r="AE243" s="5">
        <v>1</v>
      </c>
    </row>
    <row r="244" spans="1:31">
      <c r="A244" s="5" t="s">
        <v>359</v>
      </c>
      <c r="B244" s="5">
        <v>2143012722</v>
      </c>
      <c r="C244" s="5" t="s">
        <v>366</v>
      </c>
      <c r="D244" s="5" t="s">
        <v>361</v>
      </c>
      <c r="E244" s="5">
        <v>93</v>
      </c>
      <c r="F244" s="5">
        <v>0</v>
      </c>
      <c r="G244" s="5">
        <v>93</v>
      </c>
      <c r="H244" s="5">
        <v>-4</v>
      </c>
      <c r="I244" s="5">
        <v>0</v>
      </c>
      <c r="L244" s="5">
        <v>14</v>
      </c>
      <c r="M244" s="5">
        <v>10</v>
      </c>
      <c r="N244" s="5">
        <v>4</v>
      </c>
      <c r="O244" s="5">
        <v>4</v>
      </c>
      <c r="P244" s="5">
        <v>0</v>
      </c>
      <c r="Q244" s="5">
        <v>89</v>
      </c>
      <c r="R244" s="23">
        <v>6</v>
      </c>
      <c r="S244" s="23">
        <f t="shared" si="9"/>
        <v>14</v>
      </c>
      <c r="T244" s="23">
        <f t="shared" si="10"/>
        <v>20</v>
      </c>
      <c r="V244" s="23">
        <f t="shared" si="11"/>
        <v>33000</v>
      </c>
      <c r="W244" s="5">
        <v>89</v>
      </c>
      <c r="X244" s="5">
        <v>6</v>
      </c>
      <c r="Y244" s="5">
        <v>0</v>
      </c>
      <c r="Z244" s="5">
        <v>0</v>
      </c>
      <c r="AA244" s="5">
        <v>0</v>
      </c>
      <c r="AB244" s="5">
        <v>9</v>
      </c>
      <c r="AC244" s="5">
        <v>7</v>
      </c>
      <c r="AD244" s="5">
        <v>2</v>
      </c>
      <c r="AE244" s="5">
        <v>0</v>
      </c>
    </row>
    <row r="245" spans="1:31">
      <c r="A245" s="5" t="s">
        <v>359</v>
      </c>
      <c r="B245" s="5">
        <v>2143013443</v>
      </c>
      <c r="C245" s="5" t="s">
        <v>367</v>
      </c>
      <c r="D245" s="5" t="s">
        <v>361</v>
      </c>
      <c r="E245" s="5">
        <v>21</v>
      </c>
      <c r="F245" s="5">
        <v>0</v>
      </c>
      <c r="G245" s="5">
        <v>21</v>
      </c>
      <c r="H245" s="5">
        <v>-2</v>
      </c>
      <c r="I245" s="5">
        <v>0</v>
      </c>
      <c r="L245" s="5">
        <v>5</v>
      </c>
      <c r="M245" s="5">
        <v>3</v>
      </c>
      <c r="N245" s="5">
        <v>2</v>
      </c>
      <c r="O245" s="5">
        <v>0</v>
      </c>
      <c r="P245" s="5">
        <v>2</v>
      </c>
      <c r="Q245" s="5">
        <v>19</v>
      </c>
      <c r="R245" s="23">
        <v>3</v>
      </c>
      <c r="S245" s="23">
        <f t="shared" si="9"/>
        <v>5</v>
      </c>
      <c r="T245" s="23">
        <f t="shared" si="10"/>
        <v>8</v>
      </c>
      <c r="V245" s="23">
        <f t="shared" si="11"/>
        <v>13200</v>
      </c>
      <c r="W245" s="5">
        <v>19</v>
      </c>
      <c r="X245" s="5">
        <v>3</v>
      </c>
      <c r="Y245" s="5">
        <v>0</v>
      </c>
      <c r="Z245" s="5">
        <v>0</v>
      </c>
      <c r="AA245" s="5">
        <v>0</v>
      </c>
      <c r="AB245" s="5">
        <v>5</v>
      </c>
      <c r="AC245" s="5">
        <v>3</v>
      </c>
      <c r="AD245" s="5">
        <v>0</v>
      </c>
      <c r="AE245" s="5">
        <v>2</v>
      </c>
    </row>
    <row r="246" spans="1:31">
      <c r="A246" s="5" t="s">
        <v>359</v>
      </c>
      <c r="B246" s="5">
        <v>3143011098</v>
      </c>
      <c r="C246" s="5" t="s">
        <v>368</v>
      </c>
      <c r="D246" s="5" t="s">
        <v>369</v>
      </c>
      <c r="E246" s="5">
        <v>0</v>
      </c>
      <c r="F246" s="5">
        <v>388</v>
      </c>
      <c r="G246" s="5">
        <v>388</v>
      </c>
      <c r="H246" s="5">
        <v>-52</v>
      </c>
      <c r="I246" s="5">
        <v>0</v>
      </c>
      <c r="L246" s="5">
        <v>32</v>
      </c>
      <c r="M246" s="5">
        <v>28</v>
      </c>
      <c r="N246" s="5">
        <v>4</v>
      </c>
      <c r="O246" s="5">
        <v>0</v>
      </c>
      <c r="P246" s="5">
        <v>4</v>
      </c>
      <c r="Q246" s="5">
        <v>336</v>
      </c>
      <c r="R246" s="23">
        <v>8</v>
      </c>
      <c r="S246" s="23">
        <f t="shared" si="9"/>
        <v>32</v>
      </c>
      <c r="T246" s="23">
        <f t="shared" si="10"/>
        <v>40</v>
      </c>
      <c r="V246" s="23">
        <f t="shared" si="11"/>
        <v>66000</v>
      </c>
      <c r="W246" s="5">
        <v>0</v>
      </c>
      <c r="X246" s="5">
        <v>0</v>
      </c>
      <c r="Y246" s="5">
        <v>336</v>
      </c>
      <c r="Z246" s="5">
        <v>8</v>
      </c>
      <c r="AA246" s="5">
        <v>0</v>
      </c>
      <c r="AB246" s="5">
        <v>32</v>
      </c>
      <c r="AC246" s="5">
        <v>28</v>
      </c>
      <c r="AD246" s="5">
        <v>0</v>
      </c>
      <c r="AE246" s="5">
        <v>4</v>
      </c>
    </row>
    <row r="247" spans="1:31">
      <c r="A247" s="5" t="s">
        <v>359</v>
      </c>
      <c r="B247" s="5">
        <v>3143019620</v>
      </c>
      <c r="C247" s="5" t="s">
        <v>370</v>
      </c>
      <c r="D247" s="5" t="s">
        <v>369</v>
      </c>
      <c r="E247" s="5">
        <v>0</v>
      </c>
      <c r="F247" s="5">
        <v>488</v>
      </c>
      <c r="G247" s="5">
        <v>488</v>
      </c>
      <c r="H247" s="5">
        <v>-74</v>
      </c>
      <c r="I247" s="5">
        <v>0</v>
      </c>
      <c r="L247" s="5">
        <v>43</v>
      </c>
      <c r="M247" s="5">
        <v>38</v>
      </c>
      <c r="N247" s="5">
        <v>5</v>
      </c>
      <c r="O247" s="5">
        <v>1</v>
      </c>
      <c r="P247" s="5">
        <v>5</v>
      </c>
      <c r="Q247" s="5">
        <v>414</v>
      </c>
      <c r="R247" s="23">
        <v>9</v>
      </c>
      <c r="S247" s="23">
        <f t="shared" si="9"/>
        <v>44</v>
      </c>
      <c r="T247" s="23">
        <f t="shared" si="10"/>
        <v>53</v>
      </c>
      <c r="V247" s="23">
        <f t="shared" si="11"/>
        <v>87450</v>
      </c>
      <c r="W247" s="5">
        <v>0</v>
      </c>
      <c r="X247" s="5">
        <v>0</v>
      </c>
      <c r="Y247" s="5">
        <v>414</v>
      </c>
      <c r="Z247" s="5">
        <v>9</v>
      </c>
      <c r="AA247" s="5">
        <v>0</v>
      </c>
      <c r="AB247" s="5">
        <v>44</v>
      </c>
      <c r="AC247" s="5">
        <v>37</v>
      </c>
      <c r="AD247" s="5">
        <v>1</v>
      </c>
      <c r="AE247" s="5">
        <v>5</v>
      </c>
    </row>
    <row r="248" spans="1:31">
      <c r="A248" s="5" t="s">
        <v>371</v>
      </c>
      <c r="B248" s="5">
        <v>2143014331</v>
      </c>
      <c r="C248" s="5" t="s">
        <v>372</v>
      </c>
      <c r="D248" s="5" t="s">
        <v>373</v>
      </c>
      <c r="E248" s="5">
        <v>34</v>
      </c>
      <c r="F248" s="5">
        <v>0</v>
      </c>
      <c r="G248" s="5">
        <v>34</v>
      </c>
      <c r="H248" s="5">
        <v>-11</v>
      </c>
      <c r="I248" s="5">
        <v>0</v>
      </c>
      <c r="L248" s="5">
        <v>6</v>
      </c>
      <c r="M248" s="5">
        <v>5</v>
      </c>
      <c r="N248" s="5">
        <v>1</v>
      </c>
      <c r="O248" s="5">
        <v>4</v>
      </c>
      <c r="P248" s="5">
        <v>0</v>
      </c>
      <c r="Q248" s="5">
        <v>23</v>
      </c>
      <c r="R248" s="23">
        <v>4</v>
      </c>
      <c r="S248" s="23">
        <f t="shared" si="9"/>
        <v>9</v>
      </c>
      <c r="T248" s="23">
        <f t="shared" si="10"/>
        <v>13</v>
      </c>
      <c r="V248" s="23">
        <f t="shared" si="11"/>
        <v>21450</v>
      </c>
      <c r="W248" s="5">
        <v>23</v>
      </c>
      <c r="X248" s="5">
        <v>4</v>
      </c>
      <c r="Y248" s="5">
        <v>0</v>
      </c>
      <c r="Z248" s="5">
        <v>0</v>
      </c>
      <c r="AA248" s="5">
        <v>0</v>
      </c>
      <c r="AB248" s="5">
        <v>6</v>
      </c>
      <c r="AC248" s="5">
        <v>2</v>
      </c>
      <c r="AD248" s="5">
        <v>4</v>
      </c>
      <c r="AE248" s="5">
        <v>0</v>
      </c>
    </row>
    <row r="249" spans="1:31">
      <c r="A249" s="5" t="s">
        <v>371</v>
      </c>
      <c r="B249" s="5">
        <v>2143014336</v>
      </c>
      <c r="C249" s="5" t="s">
        <v>374</v>
      </c>
      <c r="D249" s="5" t="s">
        <v>373</v>
      </c>
      <c r="E249" s="5">
        <v>27</v>
      </c>
      <c r="F249" s="5">
        <v>0</v>
      </c>
      <c r="G249" s="5">
        <v>27</v>
      </c>
      <c r="H249" s="5">
        <v>-6</v>
      </c>
      <c r="I249" s="5">
        <v>0</v>
      </c>
      <c r="L249" s="5">
        <v>4</v>
      </c>
      <c r="M249" s="5">
        <v>3</v>
      </c>
      <c r="N249" s="5">
        <v>1</v>
      </c>
      <c r="O249" s="5">
        <v>2</v>
      </c>
      <c r="P249" s="5">
        <v>0</v>
      </c>
      <c r="Q249" s="5">
        <v>21</v>
      </c>
      <c r="R249" s="23">
        <v>3</v>
      </c>
      <c r="S249" s="23">
        <f t="shared" si="9"/>
        <v>5</v>
      </c>
      <c r="T249" s="23">
        <f t="shared" si="10"/>
        <v>8</v>
      </c>
      <c r="V249" s="23">
        <f t="shared" si="11"/>
        <v>13200</v>
      </c>
      <c r="W249" s="5">
        <v>21</v>
      </c>
      <c r="X249" s="5">
        <v>3</v>
      </c>
      <c r="Y249" s="5">
        <v>0</v>
      </c>
      <c r="Z249" s="5">
        <v>0</v>
      </c>
      <c r="AA249" s="5">
        <v>0</v>
      </c>
      <c r="AB249" s="5">
        <v>5</v>
      </c>
      <c r="AC249" s="5">
        <v>3</v>
      </c>
      <c r="AD249" s="5">
        <v>2</v>
      </c>
      <c r="AE249" s="5">
        <v>0</v>
      </c>
    </row>
    <row r="250" spans="1:31">
      <c r="A250" s="5" t="s">
        <v>371</v>
      </c>
      <c r="B250" s="5">
        <v>2143014338</v>
      </c>
      <c r="C250" s="5" t="s">
        <v>375</v>
      </c>
      <c r="D250" s="5" t="s">
        <v>376</v>
      </c>
      <c r="E250" s="5">
        <v>94</v>
      </c>
      <c r="F250" s="5">
        <v>0</v>
      </c>
      <c r="G250" s="5">
        <v>94</v>
      </c>
      <c r="H250" s="5">
        <v>-33</v>
      </c>
      <c r="I250" s="5">
        <v>0</v>
      </c>
      <c r="L250" s="5">
        <v>8</v>
      </c>
      <c r="M250" s="5">
        <v>7</v>
      </c>
      <c r="N250" s="5">
        <v>1</v>
      </c>
      <c r="O250" s="5">
        <v>4</v>
      </c>
      <c r="P250" s="5">
        <v>1</v>
      </c>
      <c r="Q250" s="5">
        <v>61</v>
      </c>
      <c r="R250" s="23">
        <v>6</v>
      </c>
      <c r="S250" s="23">
        <f t="shared" si="9"/>
        <v>12</v>
      </c>
      <c r="T250" s="23">
        <f t="shared" si="10"/>
        <v>18</v>
      </c>
      <c r="V250" s="23">
        <f t="shared" si="11"/>
        <v>29700</v>
      </c>
      <c r="W250" s="5">
        <v>61</v>
      </c>
      <c r="X250" s="5">
        <v>6</v>
      </c>
      <c r="Y250" s="5">
        <v>0</v>
      </c>
      <c r="Z250" s="5">
        <v>0</v>
      </c>
      <c r="AA250" s="5">
        <v>0</v>
      </c>
      <c r="AB250" s="5">
        <v>10</v>
      </c>
      <c r="AC250" s="5">
        <v>5</v>
      </c>
      <c r="AD250" s="5">
        <v>4</v>
      </c>
      <c r="AE250" s="5">
        <v>1</v>
      </c>
    </row>
    <row r="251" spans="1:31">
      <c r="A251" s="5" t="s">
        <v>371</v>
      </c>
      <c r="B251" s="5">
        <v>2143014339</v>
      </c>
      <c r="C251" s="5" t="s">
        <v>377</v>
      </c>
      <c r="D251" s="5" t="s">
        <v>376</v>
      </c>
      <c r="E251" s="5">
        <v>24</v>
      </c>
      <c r="F251" s="5">
        <v>0</v>
      </c>
      <c r="G251" s="5">
        <v>24</v>
      </c>
      <c r="H251" s="5">
        <v>-24</v>
      </c>
      <c r="I251" s="5">
        <v>0</v>
      </c>
      <c r="L251" s="5">
        <v>3</v>
      </c>
      <c r="M251" s="5">
        <v>1</v>
      </c>
      <c r="N251" s="5">
        <v>2</v>
      </c>
      <c r="O251" s="5">
        <v>0</v>
      </c>
      <c r="P251" s="5">
        <v>0</v>
      </c>
      <c r="Q251" s="5">
        <v>0</v>
      </c>
      <c r="R251" s="23">
        <v>0</v>
      </c>
      <c r="S251" s="23">
        <f t="shared" si="9"/>
        <v>1</v>
      </c>
      <c r="T251" s="23">
        <f t="shared" si="10"/>
        <v>1</v>
      </c>
      <c r="V251" s="23">
        <f t="shared" si="11"/>
        <v>1650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</row>
    <row r="252" spans="1:31">
      <c r="A252" s="5" t="s">
        <v>371</v>
      </c>
      <c r="B252" s="5">
        <v>2143014344</v>
      </c>
      <c r="C252" s="5" t="s">
        <v>378</v>
      </c>
      <c r="D252" s="5" t="s">
        <v>376</v>
      </c>
      <c r="E252" s="5">
        <v>57</v>
      </c>
      <c r="F252" s="5">
        <v>0</v>
      </c>
      <c r="G252" s="5">
        <v>57</v>
      </c>
      <c r="H252" s="5">
        <v>-18</v>
      </c>
      <c r="I252" s="5">
        <v>0</v>
      </c>
      <c r="L252" s="5">
        <v>7</v>
      </c>
      <c r="M252" s="5">
        <v>4</v>
      </c>
      <c r="N252" s="5">
        <v>3</v>
      </c>
      <c r="O252" s="5">
        <v>4</v>
      </c>
      <c r="P252" s="5">
        <v>0</v>
      </c>
      <c r="Q252" s="5">
        <v>39</v>
      </c>
      <c r="R252" s="23">
        <v>5</v>
      </c>
      <c r="S252" s="23">
        <f t="shared" si="9"/>
        <v>8</v>
      </c>
      <c r="T252" s="23">
        <f t="shared" si="10"/>
        <v>13</v>
      </c>
      <c r="V252" s="23">
        <f t="shared" si="11"/>
        <v>21450</v>
      </c>
      <c r="W252" s="5">
        <v>39</v>
      </c>
      <c r="X252" s="5">
        <v>5</v>
      </c>
      <c r="Y252" s="5">
        <v>0</v>
      </c>
      <c r="Z252" s="5">
        <v>0</v>
      </c>
      <c r="AA252" s="5">
        <v>0</v>
      </c>
      <c r="AB252" s="5">
        <v>8</v>
      </c>
      <c r="AC252" s="5">
        <v>4</v>
      </c>
      <c r="AD252" s="5">
        <v>4</v>
      </c>
      <c r="AE252" s="5">
        <v>0</v>
      </c>
    </row>
    <row r="253" spans="1:31">
      <c r="A253" s="5" t="s">
        <v>371</v>
      </c>
      <c r="B253" s="5">
        <v>2143014347</v>
      </c>
      <c r="C253" s="5" t="s">
        <v>379</v>
      </c>
      <c r="D253" s="5" t="s">
        <v>376</v>
      </c>
      <c r="E253" s="5">
        <v>799</v>
      </c>
      <c r="F253" s="5">
        <v>0</v>
      </c>
      <c r="G253" s="5">
        <v>799</v>
      </c>
      <c r="H253" s="5">
        <v>-105</v>
      </c>
      <c r="I253" s="5">
        <v>0</v>
      </c>
      <c r="L253" s="5">
        <v>51</v>
      </c>
      <c r="M253" s="5">
        <v>46</v>
      </c>
      <c r="N253" s="5">
        <v>5</v>
      </c>
      <c r="O253" s="5">
        <v>5</v>
      </c>
      <c r="P253" s="5">
        <v>0</v>
      </c>
      <c r="Q253" s="5">
        <v>694</v>
      </c>
      <c r="R253" s="23">
        <v>17</v>
      </c>
      <c r="S253" s="23">
        <f t="shared" si="9"/>
        <v>51</v>
      </c>
      <c r="T253" s="23">
        <f t="shared" si="10"/>
        <v>68</v>
      </c>
      <c r="V253" s="23">
        <f t="shared" si="11"/>
        <v>112200</v>
      </c>
      <c r="W253" s="5">
        <v>694</v>
      </c>
      <c r="X253" s="5">
        <v>17</v>
      </c>
      <c r="Y253" s="5">
        <v>0</v>
      </c>
      <c r="Z253" s="5">
        <v>0</v>
      </c>
      <c r="AA253" s="5">
        <v>0</v>
      </c>
      <c r="AB253" s="5">
        <v>51</v>
      </c>
      <c r="AC253" s="5">
        <v>46</v>
      </c>
      <c r="AD253" s="5">
        <v>5</v>
      </c>
      <c r="AE253" s="5">
        <v>0</v>
      </c>
    </row>
    <row r="254" spans="1:31">
      <c r="A254" s="5" t="s">
        <v>371</v>
      </c>
      <c r="B254" s="5">
        <v>2143020056</v>
      </c>
      <c r="C254" s="5" t="s">
        <v>380</v>
      </c>
      <c r="D254" s="5" t="s">
        <v>373</v>
      </c>
      <c r="E254" s="5">
        <v>1422</v>
      </c>
      <c r="F254" s="5">
        <v>0</v>
      </c>
      <c r="G254" s="5">
        <v>1422</v>
      </c>
      <c r="H254" s="5">
        <v>46</v>
      </c>
      <c r="I254" s="5">
        <v>13800</v>
      </c>
      <c r="L254" s="5">
        <v>69</v>
      </c>
      <c r="M254" s="5">
        <v>69</v>
      </c>
      <c r="N254" s="5">
        <v>0</v>
      </c>
      <c r="O254" s="5">
        <v>1</v>
      </c>
      <c r="P254" s="5">
        <v>0</v>
      </c>
      <c r="Q254" s="5">
        <v>1468</v>
      </c>
      <c r="R254" s="23">
        <v>30</v>
      </c>
      <c r="S254" s="23">
        <f t="shared" si="9"/>
        <v>70</v>
      </c>
      <c r="T254" s="23">
        <f t="shared" si="10"/>
        <v>100</v>
      </c>
      <c r="V254" s="23">
        <f t="shared" si="11"/>
        <v>165000</v>
      </c>
      <c r="W254" s="5">
        <v>1468</v>
      </c>
      <c r="X254" s="5">
        <v>30</v>
      </c>
      <c r="Y254" s="5">
        <v>0</v>
      </c>
      <c r="Z254" s="5">
        <v>0</v>
      </c>
      <c r="AA254" s="5">
        <v>0</v>
      </c>
      <c r="AB254" s="5">
        <v>69</v>
      </c>
      <c r="AC254" s="5">
        <v>69</v>
      </c>
      <c r="AD254" s="5">
        <v>0</v>
      </c>
      <c r="AE254" s="5">
        <v>0</v>
      </c>
    </row>
    <row r="255" spans="1:31">
      <c r="A255" s="5" t="s">
        <v>371</v>
      </c>
      <c r="B255" s="5">
        <v>3143014060</v>
      </c>
      <c r="C255" s="5" t="s">
        <v>381</v>
      </c>
      <c r="D255" s="5" t="s">
        <v>382</v>
      </c>
      <c r="E255" s="5">
        <v>308</v>
      </c>
      <c r="F255" s="5">
        <v>284</v>
      </c>
      <c r="G255" s="5">
        <v>592</v>
      </c>
      <c r="H255" s="5">
        <v>-75</v>
      </c>
      <c r="I255" s="5">
        <v>0</v>
      </c>
      <c r="L255" s="5">
        <v>44</v>
      </c>
      <c r="M255" s="5">
        <v>42</v>
      </c>
      <c r="N255" s="5">
        <v>2</v>
      </c>
      <c r="O255" s="5">
        <v>2</v>
      </c>
      <c r="P255" s="5">
        <v>1</v>
      </c>
      <c r="Q255" s="5">
        <v>517</v>
      </c>
      <c r="R255" s="23">
        <v>13</v>
      </c>
      <c r="S255" s="23">
        <f t="shared" si="9"/>
        <v>45</v>
      </c>
      <c r="T255" s="23">
        <f t="shared" si="10"/>
        <v>58</v>
      </c>
      <c r="V255" s="23">
        <f t="shared" si="11"/>
        <v>95700</v>
      </c>
      <c r="W255" s="5">
        <v>264</v>
      </c>
      <c r="X255" s="5">
        <v>7</v>
      </c>
      <c r="Y255" s="5">
        <v>253</v>
      </c>
      <c r="Z255" s="5">
        <v>6</v>
      </c>
      <c r="AA255" s="5">
        <v>0</v>
      </c>
      <c r="AB255" s="5">
        <v>44</v>
      </c>
      <c r="AC255" s="5">
        <v>42</v>
      </c>
      <c r="AD255" s="5">
        <v>2</v>
      </c>
      <c r="AE255" s="5">
        <v>1</v>
      </c>
    </row>
    <row r="256" spans="1:31">
      <c r="A256" s="5" t="s">
        <v>371</v>
      </c>
      <c r="B256" s="5">
        <v>3143014063</v>
      </c>
      <c r="C256" s="5" t="s">
        <v>383</v>
      </c>
      <c r="D256" s="5" t="s">
        <v>382</v>
      </c>
      <c r="E256" s="5">
        <v>0</v>
      </c>
      <c r="F256" s="5">
        <v>1683</v>
      </c>
      <c r="G256" s="5">
        <v>1683</v>
      </c>
      <c r="H256" s="5">
        <v>-126</v>
      </c>
      <c r="I256" s="5">
        <v>0</v>
      </c>
      <c r="K256" s="5">
        <v>177</v>
      </c>
      <c r="L256" s="5">
        <v>118</v>
      </c>
      <c r="M256" s="5">
        <v>116</v>
      </c>
      <c r="N256" s="5">
        <v>2</v>
      </c>
      <c r="O256" s="5">
        <v>0</v>
      </c>
      <c r="P256" s="5">
        <v>1</v>
      </c>
      <c r="Q256" s="5">
        <v>1557</v>
      </c>
      <c r="R256" s="23">
        <v>30</v>
      </c>
      <c r="S256" s="23">
        <f t="shared" si="9"/>
        <v>117</v>
      </c>
      <c r="T256" s="23">
        <f t="shared" si="10"/>
        <v>147</v>
      </c>
      <c r="V256" s="23">
        <f t="shared" si="11"/>
        <v>242550</v>
      </c>
      <c r="W256" s="5">
        <v>0</v>
      </c>
      <c r="X256" s="5">
        <v>0</v>
      </c>
      <c r="Y256" s="5">
        <v>1557</v>
      </c>
      <c r="Z256" s="5">
        <v>30</v>
      </c>
      <c r="AA256" s="5">
        <v>435</v>
      </c>
      <c r="AB256" s="5">
        <v>118</v>
      </c>
      <c r="AC256" s="5">
        <v>115</v>
      </c>
      <c r="AD256" s="5">
        <v>0</v>
      </c>
      <c r="AE256" s="5">
        <v>1</v>
      </c>
    </row>
    <row r="257" spans="1:29">
      <c r="A257" s="5" t="s">
        <v>384</v>
      </c>
      <c r="B257" s="5">
        <v>2143012917</v>
      </c>
      <c r="C257" s="5" t="s">
        <v>385</v>
      </c>
      <c r="D257" s="5" t="s">
        <v>386</v>
      </c>
      <c r="E257" s="5">
        <v>237</v>
      </c>
      <c r="F257" s="5">
        <v>0</v>
      </c>
      <c r="G257" s="5">
        <v>237</v>
      </c>
      <c r="H257" s="5">
        <v>6</v>
      </c>
      <c r="I257" s="5">
        <v>0</v>
      </c>
      <c r="L257" s="5">
        <v>15</v>
      </c>
      <c r="M257" s="5">
        <v>13</v>
      </c>
      <c r="N257" s="5">
        <v>2</v>
      </c>
      <c r="O257" s="5">
        <v>1</v>
      </c>
      <c r="P257" s="5">
        <v>1</v>
      </c>
      <c r="Q257" s="5">
        <v>243</v>
      </c>
      <c r="R257" s="23">
        <v>6</v>
      </c>
      <c r="S257" s="23">
        <f t="shared" si="9"/>
        <v>15</v>
      </c>
      <c r="T257" s="23">
        <f t="shared" si="10"/>
        <v>21</v>
      </c>
      <c r="V257" s="23">
        <f t="shared" si="11"/>
        <v>34650</v>
      </c>
      <c r="W257" s="5">
        <v>243</v>
      </c>
      <c r="X257" s="5">
        <v>6</v>
      </c>
      <c r="AB257" s="5">
        <v>15</v>
      </c>
      <c r="AC257" s="5">
        <v>16</v>
      </c>
    </row>
    <row r="258" spans="1:30">
      <c r="A258" s="5" t="s">
        <v>384</v>
      </c>
      <c r="B258" s="5">
        <v>2143012920</v>
      </c>
      <c r="C258" s="5" t="s">
        <v>387</v>
      </c>
      <c r="D258" s="5" t="s">
        <v>386</v>
      </c>
      <c r="E258" s="5">
        <v>66</v>
      </c>
      <c r="F258" s="5">
        <v>0</v>
      </c>
      <c r="G258" s="5">
        <v>66</v>
      </c>
      <c r="H258" s="5">
        <v>3</v>
      </c>
      <c r="I258" s="5">
        <v>0</v>
      </c>
      <c r="L258" s="5">
        <v>9</v>
      </c>
      <c r="M258" s="5">
        <v>9</v>
      </c>
      <c r="N258" s="5">
        <v>0</v>
      </c>
      <c r="O258" s="5">
        <v>0</v>
      </c>
      <c r="P258" s="5">
        <v>0</v>
      </c>
      <c r="Q258" s="5">
        <v>69</v>
      </c>
      <c r="R258" s="23">
        <v>6</v>
      </c>
      <c r="S258" s="23">
        <f t="shared" si="9"/>
        <v>9</v>
      </c>
      <c r="T258" s="23">
        <f t="shared" si="10"/>
        <v>15</v>
      </c>
      <c r="V258" s="23">
        <f t="shared" si="11"/>
        <v>24750</v>
      </c>
      <c r="W258" s="5">
        <v>60</v>
      </c>
      <c r="X258" s="5">
        <v>5</v>
      </c>
      <c r="AB258" s="5">
        <v>9</v>
      </c>
      <c r="AC258" s="5">
        <v>8</v>
      </c>
      <c r="AD258" s="5">
        <v>2</v>
      </c>
    </row>
    <row r="259" spans="1:31">
      <c r="A259" s="5" t="s">
        <v>384</v>
      </c>
      <c r="B259" s="5">
        <v>2143012921</v>
      </c>
      <c r="C259" s="5" t="s">
        <v>388</v>
      </c>
      <c r="D259" s="5" t="s">
        <v>386</v>
      </c>
      <c r="E259" s="5">
        <v>114</v>
      </c>
      <c r="F259" s="5">
        <v>0</v>
      </c>
      <c r="G259" s="5">
        <v>114</v>
      </c>
      <c r="H259" s="5">
        <v>-17</v>
      </c>
      <c r="I259" s="5">
        <v>0</v>
      </c>
      <c r="L259" s="5">
        <v>11</v>
      </c>
      <c r="M259" s="5">
        <v>11</v>
      </c>
      <c r="N259" s="5">
        <v>0</v>
      </c>
      <c r="O259" s="5">
        <v>0</v>
      </c>
      <c r="P259" s="5">
        <v>0</v>
      </c>
      <c r="Q259" s="5">
        <v>97</v>
      </c>
      <c r="R259" s="23">
        <v>5</v>
      </c>
      <c r="S259" s="23">
        <f t="shared" ref="S259:S295" si="12">M259+O259+P259</f>
        <v>11</v>
      </c>
      <c r="T259" s="23">
        <f t="shared" ref="T259:T295" si="13">R259+S259</f>
        <v>16</v>
      </c>
      <c r="V259" s="23">
        <f t="shared" ref="V259:V295" si="14">T259*1650</f>
        <v>26400</v>
      </c>
      <c r="W259" s="5">
        <v>97</v>
      </c>
      <c r="X259" s="5">
        <v>5</v>
      </c>
      <c r="AB259" s="5">
        <v>10</v>
      </c>
      <c r="AC259" s="5">
        <v>14</v>
      </c>
      <c r="AD259" s="5">
        <v>2</v>
      </c>
      <c r="AE259" s="5">
        <v>1</v>
      </c>
    </row>
    <row r="260" spans="1:30">
      <c r="A260" s="5" t="s">
        <v>384</v>
      </c>
      <c r="B260" s="5">
        <v>2143012922</v>
      </c>
      <c r="C260" s="5" t="s">
        <v>389</v>
      </c>
      <c r="D260" s="5" t="s">
        <v>386</v>
      </c>
      <c r="E260" s="5">
        <v>26</v>
      </c>
      <c r="F260" s="5">
        <v>0</v>
      </c>
      <c r="G260" s="5">
        <v>26</v>
      </c>
      <c r="H260" s="5">
        <v>-13</v>
      </c>
      <c r="I260" s="5">
        <v>0</v>
      </c>
      <c r="L260" s="5">
        <v>4</v>
      </c>
      <c r="M260" s="5">
        <v>4</v>
      </c>
      <c r="N260" s="5">
        <v>0</v>
      </c>
      <c r="O260" s="5">
        <v>0</v>
      </c>
      <c r="P260" s="5">
        <v>0</v>
      </c>
      <c r="Q260" s="5">
        <v>13</v>
      </c>
      <c r="R260" s="23">
        <v>2</v>
      </c>
      <c r="S260" s="23">
        <f t="shared" si="12"/>
        <v>4</v>
      </c>
      <c r="T260" s="23">
        <f t="shared" si="13"/>
        <v>6</v>
      </c>
      <c r="V260" s="23">
        <f t="shared" si="14"/>
        <v>9900</v>
      </c>
      <c r="W260" s="5">
        <v>13</v>
      </c>
      <c r="X260" s="5">
        <v>2</v>
      </c>
      <c r="AB260" s="5">
        <v>4</v>
      </c>
      <c r="AC260" s="5">
        <v>2</v>
      </c>
      <c r="AD260" s="5">
        <v>2</v>
      </c>
    </row>
    <row r="261" spans="1:30">
      <c r="A261" s="5" t="s">
        <v>384</v>
      </c>
      <c r="B261" s="5">
        <v>2143012925</v>
      </c>
      <c r="C261" s="5" t="s">
        <v>390</v>
      </c>
      <c r="D261" s="5" t="s">
        <v>386</v>
      </c>
      <c r="E261" s="5">
        <v>21</v>
      </c>
      <c r="F261" s="5">
        <v>0</v>
      </c>
      <c r="G261" s="5">
        <v>21</v>
      </c>
      <c r="H261" s="5">
        <v>-10</v>
      </c>
      <c r="I261" s="5">
        <v>0</v>
      </c>
      <c r="L261" s="5">
        <v>4</v>
      </c>
      <c r="M261" s="5">
        <v>2</v>
      </c>
      <c r="N261" s="5">
        <v>2</v>
      </c>
      <c r="O261" s="5">
        <v>2</v>
      </c>
      <c r="P261" s="5">
        <v>0</v>
      </c>
      <c r="Q261" s="5">
        <v>11</v>
      </c>
      <c r="R261" s="23">
        <v>3</v>
      </c>
      <c r="S261" s="23">
        <f t="shared" si="12"/>
        <v>4</v>
      </c>
      <c r="T261" s="23">
        <f t="shared" si="13"/>
        <v>7</v>
      </c>
      <c r="V261" s="23">
        <f t="shared" si="14"/>
        <v>11550</v>
      </c>
      <c r="W261" s="5">
        <v>11</v>
      </c>
      <c r="X261" s="5">
        <v>3</v>
      </c>
      <c r="AB261" s="5">
        <v>3</v>
      </c>
      <c r="AC261" s="5">
        <v>1</v>
      </c>
      <c r="AD261" s="5">
        <v>2</v>
      </c>
    </row>
    <row r="262" spans="1:30">
      <c r="A262" s="5" t="s">
        <v>384</v>
      </c>
      <c r="B262" s="5">
        <v>2143012928</v>
      </c>
      <c r="C262" s="5" t="s">
        <v>391</v>
      </c>
      <c r="D262" s="5" t="s">
        <v>386</v>
      </c>
      <c r="E262" s="5">
        <v>7</v>
      </c>
      <c r="F262" s="5">
        <v>0</v>
      </c>
      <c r="G262" s="5">
        <v>7</v>
      </c>
      <c r="H262" s="5">
        <v>0</v>
      </c>
      <c r="I262" s="5">
        <v>0</v>
      </c>
      <c r="J262" s="5">
        <v>35000</v>
      </c>
      <c r="L262" s="5">
        <v>3</v>
      </c>
      <c r="M262" s="5">
        <v>1</v>
      </c>
      <c r="N262" s="5">
        <v>2</v>
      </c>
      <c r="O262" s="5">
        <v>2</v>
      </c>
      <c r="P262" s="5">
        <v>0</v>
      </c>
      <c r="Q262" s="5">
        <v>7</v>
      </c>
      <c r="R262" s="23">
        <v>2</v>
      </c>
      <c r="S262" s="23">
        <f t="shared" si="12"/>
        <v>3</v>
      </c>
      <c r="T262" s="23">
        <f t="shared" si="13"/>
        <v>5</v>
      </c>
      <c r="V262" s="23">
        <f t="shared" si="14"/>
        <v>8250</v>
      </c>
      <c r="W262" s="5">
        <v>7</v>
      </c>
      <c r="X262" s="5">
        <v>2</v>
      </c>
      <c r="AB262" s="5">
        <v>3</v>
      </c>
      <c r="AC262" s="5">
        <v>1</v>
      </c>
      <c r="AD262" s="5">
        <v>2</v>
      </c>
    </row>
    <row r="263" spans="1:31">
      <c r="A263" s="5" t="s">
        <v>384</v>
      </c>
      <c r="B263" s="5">
        <v>2143012929</v>
      </c>
      <c r="C263" s="5" t="s">
        <v>392</v>
      </c>
      <c r="D263" s="5" t="s">
        <v>386</v>
      </c>
      <c r="E263" s="5">
        <v>33</v>
      </c>
      <c r="F263" s="5">
        <v>0</v>
      </c>
      <c r="G263" s="5">
        <v>33</v>
      </c>
      <c r="H263" s="5">
        <v>-10</v>
      </c>
      <c r="I263" s="5">
        <v>0</v>
      </c>
      <c r="L263" s="5">
        <v>5</v>
      </c>
      <c r="M263" s="5">
        <v>4</v>
      </c>
      <c r="N263" s="5">
        <v>1</v>
      </c>
      <c r="O263" s="5">
        <v>1</v>
      </c>
      <c r="P263" s="5">
        <v>0</v>
      </c>
      <c r="Q263" s="5">
        <v>23</v>
      </c>
      <c r="R263" s="23">
        <v>4</v>
      </c>
      <c r="S263" s="23">
        <f t="shared" si="12"/>
        <v>5</v>
      </c>
      <c r="T263" s="23">
        <f t="shared" si="13"/>
        <v>9</v>
      </c>
      <c r="V263" s="23">
        <f t="shared" si="14"/>
        <v>14850</v>
      </c>
      <c r="W263" s="5">
        <v>23</v>
      </c>
      <c r="X263" s="5">
        <v>4</v>
      </c>
      <c r="Y263" s="5">
        <v>0</v>
      </c>
      <c r="Z263" s="5">
        <v>0</v>
      </c>
      <c r="AA263" s="5">
        <v>0</v>
      </c>
      <c r="AB263" s="5">
        <v>5</v>
      </c>
      <c r="AC263" s="5">
        <v>4</v>
      </c>
      <c r="AD263" s="5">
        <v>1</v>
      </c>
      <c r="AE263" s="5">
        <v>1</v>
      </c>
    </row>
    <row r="264" spans="1:22">
      <c r="A264" s="5" t="s">
        <v>384</v>
      </c>
      <c r="B264" s="5">
        <v>2143013524</v>
      </c>
      <c r="C264" s="5" t="s">
        <v>393</v>
      </c>
      <c r="D264" s="5" t="s">
        <v>386</v>
      </c>
      <c r="E264" s="5">
        <v>7</v>
      </c>
      <c r="F264" s="5">
        <v>0</v>
      </c>
      <c r="G264" s="5">
        <v>7</v>
      </c>
      <c r="H264" s="5">
        <v>-7</v>
      </c>
      <c r="I264" s="5">
        <v>0</v>
      </c>
      <c r="J264" s="5">
        <v>35000</v>
      </c>
      <c r="L264" s="5">
        <v>3</v>
      </c>
      <c r="M264" s="5">
        <v>1</v>
      </c>
      <c r="N264" s="5">
        <v>2</v>
      </c>
      <c r="O264" s="5">
        <v>0</v>
      </c>
      <c r="P264" s="5">
        <v>0</v>
      </c>
      <c r="S264" s="23">
        <f t="shared" si="12"/>
        <v>1</v>
      </c>
      <c r="T264" s="23">
        <f t="shared" si="13"/>
        <v>1</v>
      </c>
      <c r="V264" s="23">
        <f t="shared" si="14"/>
        <v>1650</v>
      </c>
    </row>
    <row r="265" spans="1:31">
      <c r="A265" s="5" t="s">
        <v>384</v>
      </c>
      <c r="B265" s="5">
        <v>3143011132</v>
      </c>
      <c r="C265" s="5" t="s">
        <v>394</v>
      </c>
      <c r="D265" s="5" t="s">
        <v>395</v>
      </c>
      <c r="E265" s="5">
        <v>370</v>
      </c>
      <c r="F265" s="5">
        <v>452</v>
      </c>
      <c r="G265" s="5">
        <v>822</v>
      </c>
      <c r="H265" s="5">
        <v>-80</v>
      </c>
      <c r="I265" s="5">
        <v>0</v>
      </c>
      <c r="L265" s="5">
        <v>57</v>
      </c>
      <c r="M265" s="5">
        <v>51</v>
      </c>
      <c r="N265" s="5">
        <v>6</v>
      </c>
      <c r="O265" s="5">
        <v>2</v>
      </c>
      <c r="P265" s="5">
        <v>3</v>
      </c>
      <c r="Q265" s="5">
        <v>742</v>
      </c>
      <c r="R265" s="23">
        <v>17</v>
      </c>
      <c r="S265" s="23">
        <f t="shared" si="12"/>
        <v>56</v>
      </c>
      <c r="T265" s="23">
        <f t="shared" si="13"/>
        <v>73</v>
      </c>
      <c r="V265" s="23">
        <f t="shared" si="14"/>
        <v>120450</v>
      </c>
      <c r="W265" s="5">
        <v>350</v>
      </c>
      <c r="X265" s="5">
        <v>8</v>
      </c>
      <c r="Y265" s="5">
        <v>392</v>
      </c>
      <c r="Z265" s="5">
        <v>9</v>
      </c>
      <c r="AA265" s="5">
        <v>0</v>
      </c>
      <c r="AB265" s="5">
        <v>57</v>
      </c>
      <c r="AC265" s="5">
        <v>50</v>
      </c>
      <c r="AD265" s="5">
        <v>1</v>
      </c>
      <c r="AE265" s="5">
        <v>0</v>
      </c>
    </row>
    <row r="266" spans="1:32">
      <c r="A266" s="5" t="s">
        <v>384</v>
      </c>
      <c r="B266" s="5">
        <v>3143011133</v>
      </c>
      <c r="C266" s="5" t="s">
        <v>396</v>
      </c>
      <c r="D266" s="5" t="s">
        <v>395</v>
      </c>
      <c r="E266" s="5">
        <v>0</v>
      </c>
      <c r="F266" s="5">
        <v>202</v>
      </c>
      <c r="G266" s="5">
        <v>202</v>
      </c>
      <c r="H266" s="5">
        <v>-58</v>
      </c>
      <c r="I266" s="5">
        <v>0</v>
      </c>
      <c r="L266" s="5">
        <v>15</v>
      </c>
      <c r="M266" s="5">
        <v>11</v>
      </c>
      <c r="N266" s="5">
        <v>4</v>
      </c>
      <c r="O266" s="5">
        <v>0</v>
      </c>
      <c r="P266" s="5">
        <v>0</v>
      </c>
      <c r="Q266" s="5">
        <v>144</v>
      </c>
      <c r="R266" s="23">
        <v>3</v>
      </c>
      <c r="S266" s="23">
        <f t="shared" si="12"/>
        <v>11</v>
      </c>
      <c r="T266" s="23">
        <f t="shared" si="13"/>
        <v>14</v>
      </c>
      <c r="V266" s="23">
        <f t="shared" si="14"/>
        <v>23100</v>
      </c>
      <c r="W266" s="5">
        <v>0</v>
      </c>
      <c r="X266" s="5">
        <v>0</v>
      </c>
      <c r="Y266" s="5">
        <v>144</v>
      </c>
      <c r="Z266" s="5">
        <v>3</v>
      </c>
      <c r="AA266" s="5">
        <v>0</v>
      </c>
      <c r="AB266" s="5">
        <v>15</v>
      </c>
      <c r="AC266" s="5">
        <v>11</v>
      </c>
      <c r="AD266" s="5">
        <v>2</v>
      </c>
      <c r="AE266" s="5">
        <v>0</v>
      </c>
      <c r="AF266" s="5">
        <v>0</v>
      </c>
    </row>
    <row r="267" spans="1:32">
      <c r="A267" s="5" t="s">
        <v>397</v>
      </c>
      <c r="B267" s="5">
        <v>2143014310</v>
      </c>
      <c r="C267" s="5" t="s">
        <v>398</v>
      </c>
      <c r="D267" s="5" t="s">
        <v>399</v>
      </c>
      <c r="E267" s="5">
        <v>411</v>
      </c>
      <c r="F267" s="5">
        <v>0</v>
      </c>
      <c r="G267" s="5">
        <v>411</v>
      </c>
      <c r="H267" s="5">
        <v>-75</v>
      </c>
      <c r="I267" s="5">
        <v>0</v>
      </c>
      <c r="L267" s="5">
        <v>27</v>
      </c>
      <c r="M267" s="5">
        <v>23</v>
      </c>
      <c r="N267" s="5">
        <v>4</v>
      </c>
      <c r="O267" s="5">
        <v>3</v>
      </c>
      <c r="P267" s="5">
        <v>2</v>
      </c>
      <c r="Q267" s="5">
        <v>336</v>
      </c>
      <c r="R267" s="23">
        <v>11</v>
      </c>
      <c r="S267" s="23">
        <f t="shared" si="12"/>
        <v>28</v>
      </c>
      <c r="T267" s="23">
        <f t="shared" si="13"/>
        <v>39</v>
      </c>
      <c r="V267" s="23">
        <f t="shared" si="14"/>
        <v>64350</v>
      </c>
      <c r="W267" s="5">
        <v>336</v>
      </c>
      <c r="X267" s="5">
        <v>11</v>
      </c>
      <c r="AA267" s="5">
        <v>0</v>
      </c>
      <c r="AB267" s="5">
        <v>27</v>
      </c>
      <c r="AC267" s="5">
        <v>27</v>
      </c>
      <c r="AD267" s="5">
        <v>3</v>
      </c>
      <c r="AE267" s="5">
        <v>2</v>
      </c>
      <c r="AF267" s="5">
        <v>0</v>
      </c>
    </row>
    <row r="268" spans="1:32">
      <c r="A268" s="5" t="s">
        <v>397</v>
      </c>
      <c r="B268" s="5">
        <v>2143014311</v>
      </c>
      <c r="C268" s="5" t="s">
        <v>400</v>
      </c>
      <c r="D268" s="5" t="s">
        <v>399</v>
      </c>
      <c r="E268" s="5">
        <v>198</v>
      </c>
      <c r="F268" s="5">
        <v>0</v>
      </c>
      <c r="G268" s="5">
        <v>198</v>
      </c>
      <c r="H268" s="5">
        <v>-30</v>
      </c>
      <c r="I268" s="5">
        <v>0</v>
      </c>
      <c r="L268" s="5">
        <v>15</v>
      </c>
      <c r="M268" s="5">
        <v>14</v>
      </c>
      <c r="N268" s="5">
        <v>1</v>
      </c>
      <c r="O268" s="5">
        <v>2</v>
      </c>
      <c r="P268" s="5">
        <v>0</v>
      </c>
      <c r="Q268" s="5">
        <v>168</v>
      </c>
      <c r="R268" s="23">
        <v>7</v>
      </c>
      <c r="S268" s="23">
        <f t="shared" si="12"/>
        <v>16</v>
      </c>
      <c r="T268" s="23">
        <f t="shared" si="13"/>
        <v>23</v>
      </c>
      <c r="V268" s="23">
        <f t="shared" si="14"/>
        <v>37950</v>
      </c>
      <c r="W268" s="5">
        <v>168</v>
      </c>
      <c r="X268" s="5">
        <v>7</v>
      </c>
      <c r="AA268" s="5">
        <v>0</v>
      </c>
      <c r="AB268" s="5">
        <v>15</v>
      </c>
      <c r="AC268" s="5">
        <v>14</v>
      </c>
      <c r="AD268" s="5">
        <v>2</v>
      </c>
      <c r="AF268" s="5">
        <v>0</v>
      </c>
    </row>
    <row r="269" spans="1:32">
      <c r="A269" s="5" t="s">
        <v>397</v>
      </c>
      <c r="B269" s="5">
        <v>2143014315</v>
      </c>
      <c r="C269" s="5" t="s">
        <v>401</v>
      </c>
      <c r="D269" s="5" t="s">
        <v>399</v>
      </c>
      <c r="E269" s="5">
        <v>11</v>
      </c>
      <c r="F269" s="5">
        <v>0</v>
      </c>
      <c r="G269" s="5">
        <v>11</v>
      </c>
      <c r="H269" s="5">
        <v>-11</v>
      </c>
      <c r="I269" s="5">
        <v>0</v>
      </c>
      <c r="L269" s="5" t="s">
        <v>37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23">
        <v>0</v>
      </c>
      <c r="S269" s="23">
        <f t="shared" si="12"/>
        <v>0</v>
      </c>
      <c r="T269" s="23">
        <f t="shared" si="13"/>
        <v>0</v>
      </c>
      <c r="V269" s="23">
        <f t="shared" si="14"/>
        <v>0</v>
      </c>
      <c r="AF269" s="5">
        <v>0</v>
      </c>
    </row>
    <row r="270" spans="1:32">
      <c r="A270" s="5" t="s">
        <v>397</v>
      </c>
      <c r="B270" s="5">
        <v>2143014318</v>
      </c>
      <c r="C270" s="5" t="s">
        <v>402</v>
      </c>
      <c r="D270" s="5" t="s">
        <v>399</v>
      </c>
      <c r="E270" s="5">
        <v>54</v>
      </c>
      <c r="F270" s="5">
        <v>0</v>
      </c>
      <c r="G270" s="5">
        <v>54</v>
      </c>
      <c r="H270" s="5">
        <v>-5</v>
      </c>
      <c r="I270" s="5">
        <v>0</v>
      </c>
      <c r="L270" s="5">
        <v>9</v>
      </c>
      <c r="M270" s="5">
        <v>6</v>
      </c>
      <c r="N270" s="5">
        <v>3</v>
      </c>
      <c r="O270" s="5">
        <v>3</v>
      </c>
      <c r="P270" s="5">
        <v>0</v>
      </c>
      <c r="Q270" s="5">
        <v>49</v>
      </c>
      <c r="R270" s="23">
        <v>6</v>
      </c>
      <c r="S270" s="23">
        <f t="shared" si="12"/>
        <v>9</v>
      </c>
      <c r="T270" s="23">
        <f t="shared" si="13"/>
        <v>15</v>
      </c>
      <c r="V270" s="23">
        <f t="shared" si="14"/>
        <v>24750</v>
      </c>
      <c r="W270" s="5">
        <v>49</v>
      </c>
      <c r="X270" s="5">
        <v>6</v>
      </c>
      <c r="Y270" s="5">
        <v>0</v>
      </c>
      <c r="Z270" s="5">
        <v>0</v>
      </c>
      <c r="AA270" s="5">
        <v>0</v>
      </c>
      <c r="AB270" s="5">
        <v>10</v>
      </c>
      <c r="AC270" s="5">
        <v>10</v>
      </c>
      <c r="AD270" s="5">
        <v>3</v>
      </c>
      <c r="AF270" s="5">
        <v>0</v>
      </c>
    </row>
    <row r="271" spans="1:32">
      <c r="A271" s="5" t="s">
        <v>397</v>
      </c>
      <c r="B271" s="5">
        <v>2143014320</v>
      </c>
      <c r="C271" s="5" t="s">
        <v>403</v>
      </c>
      <c r="D271" s="5" t="s">
        <v>399</v>
      </c>
      <c r="E271" s="5">
        <v>42</v>
      </c>
      <c r="F271" s="5">
        <v>0</v>
      </c>
      <c r="G271" s="5">
        <v>42</v>
      </c>
      <c r="H271" s="5">
        <v>-16</v>
      </c>
      <c r="I271" s="5">
        <v>0</v>
      </c>
      <c r="L271" s="5">
        <v>9</v>
      </c>
      <c r="M271" s="5">
        <v>7</v>
      </c>
      <c r="N271" s="5">
        <v>2</v>
      </c>
      <c r="O271" s="5">
        <v>2</v>
      </c>
      <c r="P271" s="5">
        <v>0</v>
      </c>
      <c r="Q271" s="5">
        <v>26</v>
      </c>
      <c r="R271" s="23">
        <v>6</v>
      </c>
      <c r="S271" s="23">
        <f t="shared" si="12"/>
        <v>9</v>
      </c>
      <c r="T271" s="23">
        <f t="shared" si="13"/>
        <v>15</v>
      </c>
      <c r="V271" s="23">
        <f t="shared" si="14"/>
        <v>24750</v>
      </c>
      <c r="W271" s="5">
        <v>26</v>
      </c>
      <c r="X271" s="5">
        <v>6</v>
      </c>
      <c r="Y271" s="5">
        <v>0</v>
      </c>
      <c r="Z271" s="5">
        <v>0</v>
      </c>
      <c r="AA271" s="5">
        <v>0</v>
      </c>
      <c r="AB271" s="5">
        <v>9</v>
      </c>
      <c r="AC271" s="5">
        <v>9</v>
      </c>
      <c r="AD271" s="5">
        <v>2</v>
      </c>
      <c r="AE271" s="5">
        <v>0</v>
      </c>
      <c r="AF271" s="5">
        <v>0</v>
      </c>
    </row>
    <row r="272" spans="1:32">
      <c r="A272" s="5" t="s">
        <v>397</v>
      </c>
      <c r="B272" s="5">
        <v>2143014321</v>
      </c>
      <c r="C272" s="5" t="s">
        <v>404</v>
      </c>
      <c r="D272" s="5" t="s">
        <v>399</v>
      </c>
      <c r="E272" s="5">
        <v>70</v>
      </c>
      <c r="F272" s="5">
        <v>0</v>
      </c>
      <c r="G272" s="5">
        <v>70</v>
      </c>
      <c r="H272" s="5">
        <v>-21</v>
      </c>
      <c r="I272" s="5">
        <v>0</v>
      </c>
      <c r="L272" s="5">
        <v>9</v>
      </c>
      <c r="M272" s="5">
        <v>6</v>
      </c>
      <c r="N272" s="5">
        <v>3</v>
      </c>
      <c r="O272" s="5">
        <v>3</v>
      </c>
      <c r="P272" s="5">
        <v>0</v>
      </c>
      <c r="Q272" s="5">
        <v>49</v>
      </c>
      <c r="R272" s="23">
        <v>6</v>
      </c>
      <c r="S272" s="23">
        <f t="shared" si="12"/>
        <v>9</v>
      </c>
      <c r="T272" s="23">
        <f t="shared" si="13"/>
        <v>15</v>
      </c>
      <c r="V272" s="23">
        <f t="shared" si="14"/>
        <v>24750</v>
      </c>
      <c r="W272" s="5">
        <v>49</v>
      </c>
      <c r="X272" s="5">
        <v>6</v>
      </c>
      <c r="AB272" s="5">
        <v>9</v>
      </c>
      <c r="AC272" s="5">
        <v>9</v>
      </c>
      <c r="AD272" s="5">
        <v>3</v>
      </c>
      <c r="AF272" s="5">
        <v>0</v>
      </c>
    </row>
    <row r="273" spans="1:32">
      <c r="A273" s="5" t="s">
        <v>397</v>
      </c>
      <c r="B273" s="5">
        <v>3143014056</v>
      </c>
      <c r="C273" s="5" t="s">
        <v>405</v>
      </c>
      <c r="D273" s="5" t="s">
        <v>406</v>
      </c>
      <c r="E273" s="5">
        <v>0</v>
      </c>
      <c r="F273" s="5">
        <v>417</v>
      </c>
      <c r="G273" s="5">
        <v>417</v>
      </c>
      <c r="H273" s="5">
        <v>-48</v>
      </c>
      <c r="I273" s="5">
        <v>0</v>
      </c>
      <c r="K273" s="5">
        <v>34</v>
      </c>
      <c r="L273" s="5">
        <v>30</v>
      </c>
      <c r="M273" s="5">
        <v>25</v>
      </c>
      <c r="N273" s="5">
        <v>5</v>
      </c>
      <c r="O273" s="5">
        <v>4</v>
      </c>
      <c r="P273" s="5">
        <v>1</v>
      </c>
      <c r="Q273" s="5">
        <v>369</v>
      </c>
      <c r="R273" s="23">
        <v>9</v>
      </c>
      <c r="S273" s="23">
        <f t="shared" si="12"/>
        <v>30</v>
      </c>
      <c r="T273" s="23">
        <f t="shared" si="13"/>
        <v>39</v>
      </c>
      <c r="V273" s="23">
        <f t="shared" si="14"/>
        <v>64350</v>
      </c>
      <c r="Y273" s="5">
        <v>369</v>
      </c>
      <c r="Z273" s="5">
        <v>9</v>
      </c>
      <c r="AA273" s="5">
        <v>220</v>
      </c>
      <c r="AB273" s="5">
        <v>30</v>
      </c>
      <c r="AC273" s="5">
        <v>25</v>
      </c>
      <c r="AD273" s="5">
        <v>4</v>
      </c>
      <c r="AE273" s="5">
        <v>1</v>
      </c>
      <c r="AF273" s="5">
        <v>0</v>
      </c>
    </row>
    <row r="274" spans="1:32">
      <c r="A274" s="5" t="s">
        <v>397</v>
      </c>
      <c r="B274" s="5">
        <v>3143014057</v>
      </c>
      <c r="C274" s="5" t="s">
        <v>407</v>
      </c>
      <c r="D274" s="5" t="s">
        <v>406</v>
      </c>
      <c r="E274" s="5">
        <v>0</v>
      </c>
      <c r="F274" s="5">
        <v>167</v>
      </c>
      <c r="G274" s="5">
        <v>167</v>
      </c>
      <c r="H274" s="5">
        <v>-35</v>
      </c>
      <c r="I274" s="5">
        <v>0</v>
      </c>
      <c r="K274" s="5">
        <v>20</v>
      </c>
      <c r="L274" s="5">
        <v>15</v>
      </c>
      <c r="M274" s="5">
        <v>14</v>
      </c>
      <c r="N274" s="5">
        <v>1</v>
      </c>
      <c r="O274" s="5">
        <v>1</v>
      </c>
      <c r="P274" s="5">
        <v>0</v>
      </c>
      <c r="Q274" s="5">
        <v>132</v>
      </c>
      <c r="R274" s="23">
        <v>4</v>
      </c>
      <c r="S274" s="23">
        <f t="shared" si="12"/>
        <v>15</v>
      </c>
      <c r="T274" s="23">
        <f t="shared" si="13"/>
        <v>19</v>
      </c>
      <c r="V274" s="23">
        <f t="shared" si="14"/>
        <v>31350</v>
      </c>
      <c r="Y274" s="5">
        <v>132</v>
      </c>
      <c r="Z274" s="5">
        <v>4</v>
      </c>
      <c r="AA274" s="5">
        <v>83</v>
      </c>
      <c r="AB274" s="5">
        <v>15</v>
      </c>
      <c r="AC274" s="5">
        <v>15</v>
      </c>
      <c r="AD274" s="5">
        <v>1</v>
      </c>
      <c r="AF274" s="5">
        <v>0</v>
      </c>
    </row>
    <row r="275" spans="1:32">
      <c r="A275" s="5" t="s">
        <v>397</v>
      </c>
      <c r="B275" s="5">
        <v>3143014058</v>
      </c>
      <c r="C275" s="5" t="s">
        <v>408</v>
      </c>
      <c r="D275" s="5" t="s">
        <v>406</v>
      </c>
      <c r="E275" s="5">
        <v>57</v>
      </c>
      <c r="F275" s="5">
        <v>72</v>
      </c>
      <c r="G275" s="5">
        <v>129</v>
      </c>
      <c r="H275" s="5">
        <v>-39</v>
      </c>
      <c r="I275" s="5">
        <v>0</v>
      </c>
      <c r="L275" s="5">
        <v>17</v>
      </c>
      <c r="M275" s="5">
        <v>13</v>
      </c>
      <c r="N275" s="5">
        <v>4</v>
      </c>
      <c r="O275" s="5">
        <v>4</v>
      </c>
      <c r="P275" s="5">
        <v>0</v>
      </c>
      <c r="Q275" s="5">
        <v>90</v>
      </c>
      <c r="R275" s="23">
        <v>9</v>
      </c>
      <c r="S275" s="23">
        <f t="shared" si="12"/>
        <v>17</v>
      </c>
      <c r="T275" s="23">
        <f t="shared" si="13"/>
        <v>26</v>
      </c>
      <c r="V275" s="23">
        <f t="shared" si="14"/>
        <v>42900</v>
      </c>
      <c r="W275" s="5">
        <v>43</v>
      </c>
      <c r="X275" s="5">
        <v>6</v>
      </c>
      <c r="Y275" s="5">
        <v>47</v>
      </c>
      <c r="Z275" s="5">
        <v>3</v>
      </c>
      <c r="AB275" s="5">
        <v>13</v>
      </c>
      <c r="AC275" s="5">
        <v>17</v>
      </c>
      <c r="AD275" s="5">
        <v>4</v>
      </c>
      <c r="AF275" s="5">
        <v>0</v>
      </c>
    </row>
    <row r="276" spans="1:32">
      <c r="A276" s="5" t="s">
        <v>409</v>
      </c>
      <c r="B276" s="5">
        <v>2143004722</v>
      </c>
      <c r="C276" s="5" t="s">
        <v>410</v>
      </c>
      <c r="D276" s="5" t="s">
        <v>411</v>
      </c>
      <c r="E276" s="5">
        <v>7</v>
      </c>
      <c r="F276" s="5">
        <v>0</v>
      </c>
      <c r="G276" s="5">
        <v>7</v>
      </c>
      <c r="H276" s="5">
        <v>0</v>
      </c>
      <c r="I276" s="5">
        <v>0</v>
      </c>
      <c r="J276" s="5">
        <v>35000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7</v>
      </c>
      <c r="R276" s="23">
        <v>2</v>
      </c>
      <c r="S276" s="23">
        <f t="shared" si="12"/>
        <v>0</v>
      </c>
      <c r="T276" s="23">
        <f t="shared" si="13"/>
        <v>2</v>
      </c>
      <c r="V276" s="23">
        <f t="shared" si="14"/>
        <v>3300</v>
      </c>
      <c r="W276" s="5">
        <v>7</v>
      </c>
      <c r="X276" s="5">
        <v>2</v>
      </c>
      <c r="AB276" s="5">
        <v>5</v>
      </c>
      <c r="AC276" s="5">
        <v>2</v>
      </c>
      <c r="AD276" s="5">
        <v>2</v>
      </c>
      <c r="AF276" s="5">
        <v>0</v>
      </c>
    </row>
    <row r="277" spans="1:32">
      <c r="A277" s="5" t="s">
        <v>409</v>
      </c>
      <c r="B277" s="5">
        <v>2143012951</v>
      </c>
      <c r="C277" s="5" t="s">
        <v>412</v>
      </c>
      <c r="D277" s="5" t="s">
        <v>411</v>
      </c>
      <c r="E277" s="5">
        <v>140</v>
      </c>
      <c r="F277" s="5">
        <v>0</v>
      </c>
      <c r="G277" s="5">
        <v>140</v>
      </c>
      <c r="H277" s="5">
        <v>-12</v>
      </c>
      <c r="I277" s="5">
        <v>0</v>
      </c>
      <c r="L277" s="5">
        <v>10</v>
      </c>
      <c r="M277" s="5">
        <v>9</v>
      </c>
      <c r="N277" s="5">
        <v>1</v>
      </c>
      <c r="O277" s="5">
        <v>2</v>
      </c>
      <c r="P277" s="5">
        <v>0</v>
      </c>
      <c r="Q277" s="5">
        <v>128</v>
      </c>
      <c r="R277" s="23">
        <v>6</v>
      </c>
      <c r="S277" s="23">
        <f t="shared" si="12"/>
        <v>11</v>
      </c>
      <c r="T277" s="23">
        <f t="shared" si="13"/>
        <v>17</v>
      </c>
      <c r="V277" s="23">
        <f t="shared" si="14"/>
        <v>28050</v>
      </c>
      <c r="W277" s="5">
        <v>128</v>
      </c>
      <c r="X277" s="5">
        <v>6</v>
      </c>
      <c r="AB277" s="5">
        <v>10</v>
      </c>
      <c r="AC277" s="5">
        <v>9</v>
      </c>
      <c r="AD277" s="5">
        <v>2</v>
      </c>
      <c r="AF277" s="5">
        <v>0</v>
      </c>
    </row>
    <row r="278" spans="1:32">
      <c r="A278" s="5" t="s">
        <v>409</v>
      </c>
      <c r="B278" s="5">
        <v>2143012952</v>
      </c>
      <c r="C278" s="5" t="s">
        <v>413</v>
      </c>
      <c r="D278" s="5" t="s">
        <v>411</v>
      </c>
      <c r="E278" s="5">
        <v>158</v>
      </c>
      <c r="F278" s="5">
        <v>0</v>
      </c>
      <c r="G278" s="5">
        <v>158</v>
      </c>
      <c r="H278" s="5">
        <v>-15</v>
      </c>
      <c r="I278" s="5">
        <v>0</v>
      </c>
      <c r="L278" s="5">
        <v>11</v>
      </c>
      <c r="M278" s="5">
        <v>8</v>
      </c>
      <c r="N278" s="5">
        <v>3</v>
      </c>
      <c r="O278" s="5">
        <v>3</v>
      </c>
      <c r="P278" s="5">
        <v>0</v>
      </c>
      <c r="Q278" s="5">
        <v>143</v>
      </c>
      <c r="R278" s="23">
        <v>6</v>
      </c>
      <c r="S278" s="23">
        <f t="shared" si="12"/>
        <v>11</v>
      </c>
      <c r="T278" s="23">
        <f t="shared" si="13"/>
        <v>17</v>
      </c>
      <c r="V278" s="23">
        <f t="shared" si="14"/>
        <v>28050</v>
      </c>
      <c r="W278" s="5">
        <v>143</v>
      </c>
      <c r="X278" s="5">
        <v>6</v>
      </c>
      <c r="AB278" s="5">
        <v>11</v>
      </c>
      <c r="AC278" s="5">
        <v>8</v>
      </c>
      <c r="AD278" s="5">
        <v>3</v>
      </c>
      <c r="AE278" s="5">
        <v>1</v>
      </c>
      <c r="AF278" s="5">
        <v>0</v>
      </c>
    </row>
    <row r="279" spans="1:32">
      <c r="A279" s="5" t="s">
        <v>409</v>
      </c>
      <c r="B279" s="5">
        <v>2143012953</v>
      </c>
      <c r="C279" s="5" t="s">
        <v>414</v>
      </c>
      <c r="D279" s="5" t="s">
        <v>411</v>
      </c>
      <c r="E279" s="5">
        <v>162</v>
      </c>
      <c r="F279" s="5">
        <v>0</v>
      </c>
      <c r="G279" s="5">
        <v>162</v>
      </c>
      <c r="H279" s="5">
        <v>-38</v>
      </c>
      <c r="I279" s="5">
        <v>0</v>
      </c>
      <c r="L279" s="5">
        <v>13</v>
      </c>
      <c r="M279" s="5">
        <v>14</v>
      </c>
      <c r="N279" s="5">
        <v>-1</v>
      </c>
      <c r="O279" s="5">
        <v>1</v>
      </c>
      <c r="P279" s="5">
        <v>0</v>
      </c>
      <c r="Q279" s="5">
        <v>124</v>
      </c>
      <c r="R279" s="23">
        <v>6</v>
      </c>
      <c r="S279" s="23">
        <f t="shared" si="12"/>
        <v>15</v>
      </c>
      <c r="T279" s="23">
        <f t="shared" si="13"/>
        <v>21</v>
      </c>
      <c r="V279" s="23">
        <f t="shared" si="14"/>
        <v>34650</v>
      </c>
      <c r="W279" s="5">
        <v>124</v>
      </c>
      <c r="X279" s="5">
        <v>6</v>
      </c>
      <c r="AB279" s="5">
        <v>13</v>
      </c>
      <c r="AC279" s="5">
        <v>13</v>
      </c>
      <c r="AD279" s="5">
        <v>1</v>
      </c>
      <c r="AF279" s="5">
        <v>0</v>
      </c>
    </row>
    <row r="280" spans="1:32">
      <c r="A280" s="5" t="s">
        <v>409</v>
      </c>
      <c r="B280" s="5">
        <v>2143012955</v>
      </c>
      <c r="C280" s="5" t="s">
        <v>415</v>
      </c>
      <c r="D280" s="5" t="s">
        <v>411</v>
      </c>
      <c r="E280" s="5">
        <v>192</v>
      </c>
      <c r="F280" s="5">
        <v>0</v>
      </c>
      <c r="G280" s="5">
        <v>192</v>
      </c>
      <c r="H280" s="5">
        <v>3</v>
      </c>
      <c r="I280" s="5">
        <v>0</v>
      </c>
      <c r="L280" s="5">
        <v>11</v>
      </c>
      <c r="M280" s="5">
        <v>10</v>
      </c>
      <c r="N280" s="5">
        <v>1</v>
      </c>
      <c r="O280" s="5">
        <v>1</v>
      </c>
      <c r="P280" s="5">
        <v>0</v>
      </c>
      <c r="Q280" s="5">
        <v>195</v>
      </c>
      <c r="R280" s="23">
        <v>6</v>
      </c>
      <c r="S280" s="23">
        <f t="shared" si="12"/>
        <v>11</v>
      </c>
      <c r="T280" s="23">
        <f t="shared" si="13"/>
        <v>17</v>
      </c>
      <c r="V280" s="23">
        <f t="shared" si="14"/>
        <v>28050</v>
      </c>
      <c r="W280" s="5">
        <v>195</v>
      </c>
      <c r="X280" s="5">
        <v>6</v>
      </c>
      <c r="AB280" s="5">
        <v>11</v>
      </c>
      <c r="AC280" s="5">
        <v>10</v>
      </c>
      <c r="AD280" s="5">
        <v>1</v>
      </c>
      <c r="AF280" s="5">
        <v>0</v>
      </c>
    </row>
    <row r="281" spans="1:32">
      <c r="A281" s="5" t="s">
        <v>409</v>
      </c>
      <c r="B281" s="5">
        <v>2143012957</v>
      </c>
      <c r="C281" s="5" t="s">
        <v>416</v>
      </c>
      <c r="D281" s="5" t="s">
        <v>411</v>
      </c>
      <c r="E281" s="5">
        <v>26</v>
      </c>
      <c r="F281" s="5">
        <v>0</v>
      </c>
      <c r="G281" s="5">
        <v>26</v>
      </c>
      <c r="H281" s="5">
        <v>-11</v>
      </c>
      <c r="I281" s="5">
        <v>0</v>
      </c>
      <c r="L281" s="5">
        <v>14</v>
      </c>
      <c r="M281" s="5">
        <v>11</v>
      </c>
      <c r="N281" s="5">
        <v>3</v>
      </c>
      <c r="O281" s="5">
        <v>2</v>
      </c>
      <c r="P281" s="5">
        <v>0</v>
      </c>
      <c r="Q281" s="5">
        <v>15</v>
      </c>
      <c r="R281" s="23">
        <v>5</v>
      </c>
      <c r="S281" s="23">
        <f t="shared" si="12"/>
        <v>13</v>
      </c>
      <c r="T281" s="23">
        <f t="shared" si="13"/>
        <v>18</v>
      </c>
      <c r="V281" s="23">
        <f t="shared" si="14"/>
        <v>29700</v>
      </c>
      <c r="W281" s="5">
        <v>15</v>
      </c>
      <c r="X281" s="5">
        <v>5</v>
      </c>
      <c r="AB281" s="5">
        <v>9</v>
      </c>
      <c r="AC281" s="5">
        <v>9</v>
      </c>
      <c r="AE281" s="5">
        <v>1</v>
      </c>
      <c r="AF281" s="5">
        <v>0</v>
      </c>
    </row>
    <row r="282" spans="1:32">
      <c r="A282" s="5" t="s">
        <v>409</v>
      </c>
      <c r="B282" s="5">
        <v>2143012961</v>
      </c>
      <c r="C282" s="5" t="s">
        <v>417</v>
      </c>
      <c r="D282" s="5" t="s">
        <v>411</v>
      </c>
      <c r="E282" s="5">
        <v>308</v>
      </c>
      <c r="F282" s="5">
        <v>0</v>
      </c>
      <c r="G282" s="5">
        <v>308</v>
      </c>
      <c r="H282" s="5">
        <v>-47</v>
      </c>
      <c r="I282" s="5">
        <v>0</v>
      </c>
      <c r="L282" s="5">
        <v>17</v>
      </c>
      <c r="M282" s="5">
        <v>16</v>
      </c>
      <c r="N282" s="5">
        <v>1</v>
      </c>
      <c r="O282" s="5">
        <v>1</v>
      </c>
      <c r="P282" s="5">
        <v>0</v>
      </c>
      <c r="Q282" s="5">
        <v>261</v>
      </c>
      <c r="R282" s="23">
        <v>8</v>
      </c>
      <c r="S282" s="23">
        <f t="shared" si="12"/>
        <v>17</v>
      </c>
      <c r="T282" s="23">
        <f t="shared" si="13"/>
        <v>25</v>
      </c>
      <c r="V282" s="23">
        <f t="shared" si="14"/>
        <v>41250</v>
      </c>
      <c r="W282" s="5">
        <v>261</v>
      </c>
      <c r="X282" s="5">
        <v>8</v>
      </c>
      <c r="AB282" s="5">
        <v>17</v>
      </c>
      <c r="AC282" s="5">
        <v>16</v>
      </c>
      <c r="AD282" s="5">
        <v>1</v>
      </c>
      <c r="AF282" s="5">
        <v>0</v>
      </c>
    </row>
    <row r="283" spans="1:32">
      <c r="A283" s="5" t="s">
        <v>409</v>
      </c>
      <c r="B283" s="5">
        <v>3143011140</v>
      </c>
      <c r="C283" s="5" t="s">
        <v>418</v>
      </c>
      <c r="D283" s="5" t="s">
        <v>419</v>
      </c>
      <c r="E283" s="5">
        <v>0</v>
      </c>
      <c r="F283" s="5">
        <v>363</v>
      </c>
      <c r="G283" s="5">
        <v>363</v>
      </c>
      <c r="H283" s="5">
        <v>-10</v>
      </c>
      <c r="I283" s="5">
        <v>0</v>
      </c>
      <c r="L283" s="5">
        <v>27</v>
      </c>
      <c r="M283" s="5">
        <v>26</v>
      </c>
      <c r="N283" s="5">
        <v>1</v>
      </c>
      <c r="O283" s="5">
        <v>0</v>
      </c>
      <c r="P283" s="5">
        <v>1</v>
      </c>
      <c r="Q283" s="5">
        <v>353</v>
      </c>
      <c r="R283" s="23">
        <v>9</v>
      </c>
      <c r="S283" s="23">
        <f t="shared" si="12"/>
        <v>27</v>
      </c>
      <c r="T283" s="23">
        <f t="shared" si="13"/>
        <v>36</v>
      </c>
      <c r="V283" s="23">
        <f t="shared" si="14"/>
        <v>59400</v>
      </c>
      <c r="Y283" s="5">
        <v>353</v>
      </c>
      <c r="Z283" s="5">
        <v>9</v>
      </c>
      <c r="AB283" s="5">
        <v>27</v>
      </c>
      <c r="AC283" s="5">
        <v>26</v>
      </c>
      <c r="AE283" s="5">
        <v>1</v>
      </c>
      <c r="AF283" s="5">
        <v>0</v>
      </c>
    </row>
    <row r="284" spans="1:32">
      <c r="A284" s="5" t="s">
        <v>409</v>
      </c>
      <c r="B284" s="5">
        <v>3143011141</v>
      </c>
      <c r="C284" s="5" t="s">
        <v>420</v>
      </c>
      <c r="D284" s="5" t="s">
        <v>419</v>
      </c>
      <c r="E284" s="5">
        <v>397</v>
      </c>
      <c r="F284" s="5">
        <v>419</v>
      </c>
      <c r="G284" s="5">
        <v>816</v>
      </c>
      <c r="H284" s="5">
        <v>-78</v>
      </c>
      <c r="I284" s="5">
        <v>0</v>
      </c>
      <c r="L284" s="5">
        <v>55</v>
      </c>
      <c r="M284" s="5">
        <v>51</v>
      </c>
      <c r="N284" s="5">
        <v>4</v>
      </c>
      <c r="O284" s="5">
        <v>2</v>
      </c>
      <c r="P284" s="5">
        <v>0</v>
      </c>
      <c r="Q284" s="5">
        <v>738</v>
      </c>
      <c r="R284" s="23">
        <v>16</v>
      </c>
      <c r="S284" s="23">
        <f t="shared" si="12"/>
        <v>53</v>
      </c>
      <c r="T284" s="23">
        <f t="shared" si="13"/>
        <v>69</v>
      </c>
      <c r="V284" s="23">
        <f t="shared" si="14"/>
        <v>113850</v>
      </c>
      <c r="W284" s="5">
        <v>376</v>
      </c>
      <c r="X284" s="5">
        <v>9</v>
      </c>
      <c r="Y284" s="5">
        <v>362</v>
      </c>
      <c r="Z284" s="5">
        <v>7</v>
      </c>
      <c r="AB284" s="5">
        <v>55</v>
      </c>
      <c r="AC284" s="5">
        <v>53</v>
      </c>
      <c r="AD284" s="5">
        <v>2</v>
      </c>
      <c r="AF284" s="5">
        <v>0</v>
      </c>
    </row>
    <row r="285" spans="1:32">
      <c r="A285" s="5" t="s">
        <v>421</v>
      </c>
      <c r="B285" s="5">
        <v>2143014506</v>
      </c>
      <c r="C285" s="5" t="s">
        <v>422</v>
      </c>
      <c r="D285" s="5" t="s">
        <v>423</v>
      </c>
      <c r="E285" s="5">
        <v>143</v>
      </c>
      <c r="F285" s="5">
        <v>0</v>
      </c>
      <c r="G285" s="5">
        <v>143</v>
      </c>
      <c r="H285" s="5">
        <v>-20</v>
      </c>
      <c r="I285" s="5">
        <v>0</v>
      </c>
      <c r="L285" s="5">
        <v>14</v>
      </c>
      <c r="M285" s="5">
        <v>14</v>
      </c>
      <c r="N285" s="5">
        <v>0</v>
      </c>
      <c r="O285" s="5">
        <v>0</v>
      </c>
      <c r="P285" s="5">
        <v>0</v>
      </c>
      <c r="Q285" s="5">
        <v>123</v>
      </c>
      <c r="R285" s="23">
        <v>6</v>
      </c>
      <c r="S285" s="23">
        <f t="shared" si="12"/>
        <v>14</v>
      </c>
      <c r="T285" s="23">
        <f t="shared" si="13"/>
        <v>20</v>
      </c>
      <c r="V285" s="23">
        <f t="shared" si="14"/>
        <v>33000</v>
      </c>
      <c r="W285" s="5">
        <v>123</v>
      </c>
      <c r="X285" s="5">
        <v>6</v>
      </c>
      <c r="AB285" s="5">
        <v>12</v>
      </c>
      <c r="AC285" s="5">
        <v>10</v>
      </c>
      <c r="AD285" s="5">
        <v>2</v>
      </c>
      <c r="AF285" s="5">
        <v>0</v>
      </c>
    </row>
    <row r="286" spans="1:32">
      <c r="A286" s="5" t="s">
        <v>421</v>
      </c>
      <c r="B286" s="5">
        <v>2143014507</v>
      </c>
      <c r="C286" s="5" t="s">
        <v>424</v>
      </c>
      <c r="D286" s="5" t="s">
        <v>423</v>
      </c>
      <c r="E286" s="5">
        <v>85</v>
      </c>
      <c r="F286" s="5">
        <v>0</v>
      </c>
      <c r="G286" s="5">
        <v>85</v>
      </c>
      <c r="H286" s="5">
        <v>-30</v>
      </c>
      <c r="I286" s="5">
        <v>0</v>
      </c>
      <c r="L286" s="5">
        <v>11</v>
      </c>
      <c r="M286" s="5">
        <v>10</v>
      </c>
      <c r="N286" s="5">
        <v>1</v>
      </c>
      <c r="O286" s="5">
        <v>3</v>
      </c>
      <c r="P286" s="5">
        <v>0</v>
      </c>
      <c r="Q286" s="5">
        <v>55</v>
      </c>
      <c r="R286" s="23">
        <v>6</v>
      </c>
      <c r="S286" s="23">
        <f t="shared" si="12"/>
        <v>13</v>
      </c>
      <c r="T286" s="23">
        <f t="shared" si="13"/>
        <v>19</v>
      </c>
      <c r="V286" s="23">
        <f t="shared" si="14"/>
        <v>31350</v>
      </c>
      <c r="W286" s="5">
        <v>55</v>
      </c>
      <c r="X286" s="5">
        <v>6</v>
      </c>
      <c r="AB286" s="5">
        <v>10</v>
      </c>
      <c r="AC286" s="5">
        <v>6</v>
      </c>
      <c r="AD286" s="5">
        <v>4</v>
      </c>
      <c r="AF286" s="5">
        <v>0</v>
      </c>
    </row>
    <row r="287" spans="1:32">
      <c r="A287" s="5" t="s">
        <v>421</v>
      </c>
      <c r="B287" s="5">
        <v>2143014508</v>
      </c>
      <c r="C287" s="5" t="s">
        <v>425</v>
      </c>
      <c r="D287" s="5" t="s">
        <v>423</v>
      </c>
      <c r="E287" s="5">
        <v>76</v>
      </c>
      <c r="F287" s="5">
        <v>0</v>
      </c>
      <c r="G287" s="5">
        <v>76</v>
      </c>
      <c r="H287" s="5">
        <v>-14</v>
      </c>
      <c r="I287" s="5">
        <v>0</v>
      </c>
      <c r="L287" s="5">
        <v>8</v>
      </c>
      <c r="M287" s="5">
        <v>6</v>
      </c>
      <c r="N287" s="5">
        <v>2</v>
      </c>
      <c r="O287" s="5">
        <v>3</v>
      </c>
      <c r="P287" s="5">
        <v>0</v>
      </c>
      <c r="Q287" s="5">
        <v>62</v>
      </c>
      <c r="R287" s="23">
        <v>6</v>
      </c>
      <c r="S287" s="23">
        <f t="shared" si="12"/>
        <v>9</v>
      </c>
      <c r="T287" s="23">
        <f t="shared" si="13"/>
        <v>15</v>
      </c>
      <c r="V287" s="23">
        <f t="shared" si="14"/>
        <v>24750</v>
      </c>
      <c r="W287" s="5">
        <v>62</v>
      </c>
      <c r="X287" s="5">
        <v>6</v>
      </c>
      <c r="Y287" s="5">
        <v>0</v>
      </c>
      <c r="Z287" s="5">
        <v>0</v>
      </c>
      <c r="AA287" s="5">
        <v>0</v>
      </c>
      <c r="AB287" s="5">
        <v>10</v>
      </c>
      <c r="AC287" s="5">
        <v>6</v>
      </c>
      <c r="AD287" s="5">
        <v>4</v>
      </c>
      <c r="AE287" s="5">
        <v>0</v>
      </c>
      <c r="AF287" s="5">
        <v>0</v>
      </c>
    </row>
    <row r="288" spans="1:32">
      <c r="A288" s="5" t="s">
        <v>421</v>
      </c>
      <c r="B288" s="5">
        <v>2143014509</v>
      </c>
      <c r="C288" s="5" t="s">
        <v>426</v>
      </c>
      <c r="D288" s="5" t="s">
        <v>423</v>
      </c>
      <c r="E288" s="5">
        <v>168</v>
      </c>
      <c r="F288" s="5">
        <v>0</v>
      </c>
      <c r="G288" s="5">
        <v>168</v>
      </c>
      <c r="H288" s="5">
        <v>-37</v>
      </c>
      <c r="I288" s="5">
        <v>0</v>
      </c>
      <c r="L288" s="5">
        <v>14</v>
      </c>
      <c r="M288" s="5">
        <v>12</v>
      </c>
      <c r="N288" s="5">
        <v>2</v>
      </c>
      <c r="O288" s="5">
        <v>3</v>
      </c>
      <c r="P288" s="5">
        <v>0</v>
      </c>
      <c r="Q288" s="5">
        <v>131</v>
      </c>
      <c r="R288" s="23">
        <v>6</v>
      </c>
      <c r="S288" s="23">
        <f t="shared" si="12"/>
        <v>15</v>
      </c>
      <c r="T288" s="23">
        <f t="shared" si="13"/>
        <v>21</v>
      </c>
      <c r="V288" s="23">
        <f t="shared" si="14"/>
        <v>34650</v>
      </c>
      <c r="W288" s="5">
        <v>131</v>
      </c>
      <c r="X288" s="5">
        <v>6</v>
      </c>
      <c r="AA288" s="5">
        <v>0</v>
      </c>
      <c r="AB288" s="5">
        <v>12</v>
      </c>
      <c r="AC288" s="5">
        <v>8</v>
      </c>
      <c r="AD288" s="5">
        <v>4</v>
      </c>
      <c r="AE288" s="5">
        <v>0</v>
      </c>
      <c r="AF288" s="5">
        <v>0</v>
      </c>
    </row>
    <row r="289" spans="1:32">
      <c r="A289" s="5" t="s">
        <v>421</v>
      </c>
      <c r="B289" s="5">
        <v>2143014510</v>
      </c>
      <c r="C289" s="5" t="s">
        <v>427</v>
      </c>
      <c r="D289" s="5" t="s">
        <v>423</v>
      </c>
      <c r="E289" s="5">
        <v>138</v>
      </c>
      <c r="F289" s="5">
        <v>0</v>
      </c>
      <c r="G289" s="5">
        <v>138</v>
      </c>
      <c r="H289" s="5">
        <v>-6</v>
      </c>
      <c r="I289" s="5">
        <v>0</v>
      </c>
      <c r="L289" s="5">
        <v>9</v>
      </c>
      <c r="M289" s="5">
        <v>7</v>
      </c>
      <c r="N289" s="5">
        <v>2</v>
      </c>
      <c r="O289" s="5">
        <v>3</v>
      </c>
      <c r="P289" s="5">
        <v>1</v>
      </c>
      <c r="Q289" s="5">
        <v>132</v>
      </c>
      <c r="R289" s="23">
        <v>7</v>
      </c>
      <c r="S289" s="23">
        <f t="shared" si="12"/>
        <v>11</v>
      </c>
      <c r="T289" s="23">
        <f t="shared" si="13"/>
        <v>18</v>
      </c>
      <c r="V289" s="23">
        <f t="shared" si="14"/>
        <v>29700</v>
      </c>
      <c r="W289" s="5">
        <v>132</v>
      </c>
      <c r="X289" s="5">
        <v>7</v>
      </c>
      <c r="AB289" s="5">
        <v>13</v>
      </c>
      <c r="AC289" s="5">
        <v>6</v>
      </c>
      <c r="AD289" s="5">
        <v>6</v>
      </c>
      <c r="AE289" s="5">
        <v>1</v>
      </c>
      <c r="AF289" s="5">
        <v>0</v>
      </c>
    </row>
    <row r="290" spans="1:32">
      <c r="A290" s="5" t="s">
        <v>421</v>
      </c>
      <c r="B290" s="5">
        <v>2143020053</v>
      </c>
      <c r="C290" s="5" t="s">
        <v>428</v>
      </c>
      <c r="D290" s="5" t="s">
        <v>423</v>
      </c>
      <c r="E290" s="5">
        <v>6</v>
      </c>
      <c r="F290" s="5">
        <v>0</v>
      </c>
      <c r="G290" s="5">
        <v>6</v>
      </c>
      <c r="H290" s="5">
        <v>-1</v>
      </c>
      <c r="I290" s="5">
        <v>0</v>
      </c>
      <c r="J290" s="5">
        <v>35000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5</v>
      </c>
      <c r="R290" s="23">
        <v>1</v>
      </c>
      <c r="S290" s="23">
        <f t="shared" si="12"/>
        <v>0</v>
      </c>
      <c r="T290" s="23">
        <f t="shared" si="13"/>
        <v>1</v>
      </c>
      <c r="V290" s="23">
        <f t="shared" si="14"/>
        <v>1650</v>
      </c>
      <c r="W290" s="5">
        <v>5</v>
      </c>
      <c r="X290" s="5">
        <v>1</v>
      </c>
      <c r="AA290" s="5">
        <v>0</v>
      </c>
      <c r="AB290" s="5">
        <v>1</v>
      </c>
      <c r="AC290" s="5">
        <v>0</v>
      </c>
      <c r="AD290" s="5">
        <v>1</v>
      </c>
      <c r="AE290" s="5">
        <v>0</v>
      </c>
      <c r="AF290" s="5">
        <v>0</v>
      </c>
    </row>
    <row r="291" spans="1:32">
      <c r="A291" s="5" t="s">
        <v>421</v>
      </c>
      <c r="B291" s="5">
        <v>2143020054</v>
      </c>
      <c r="C291" s="5" t="s">
        <v>429</v>
      </c>
      <c r="D291" s="5" t="s">
        <v>423</v>
      </c>
      <c r="E291" s="5">
        <v>17</v>
      </c>
      <c r="F291" s="5">
        <v>0</v>
      </c>
      <c r="G291" s="5">
        <v>17</v>
      </c>
      <c r="H291" s="5">
        <v>-6</v>
      </c>
      <c r="I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11</v>
      </c>
      <c r="R291" s="23">
        <v>1</v>
      </c>
      <c r="S291" s="23">
        <f t="shared" si="12"/>
        <v>0</v>
      </c>
      <c r="T291" s="23">
        <f t="shared" si="13"/>
        <v>1</v>
      </c>
      <c r="V291" s="23">
        <f t="shared" si="14"/>
        <v>1650</v>
      </c>
      <c r="W291" s="5">
        <v>11</v>
      </c>
      <c r="X291" s="5">
        <v>1</v>
      </c>
      <c r="AA291" s="5">
        <v>0</v>
      </c>
      <c r="AB291" s="5">
        <v>1</v>
      </c>
      <c r="AC291" s="5">
        <v>0</v>
      </c>
      <c r="AD291" s="5">
        <v>1</v>
      </c>
      <c r="AE291" s="5">
        <v>0</v>
      </c>
      <c r="AF291" s="5">
        <v>0</v>
      </c>
    </row>
    <row r="292" spans="1:32">
      <c r="A292" s="5" t="s">
        <v>421</v>
      </c>
      <c r="B292" s="5">
        <v>2143020055</v>
      </c>
      <c r="C292" s="5" t="s">
        <v>430</v>
      </c>
      <c r="D292" s="5" t="s">
        <v>423</v>
      </c>
      <c r="E292" s="5">
        <v>3</v>
      </c>
      <c r="F292" s="5">
        <v>0</v>
      </c>
      <c r="G292" s="5">
        <v>3</v>
      </c>
      <c r="H292" s="5">
        <v>-2</v>
      </c>
      <c r="I292" s="5">
        <v>0</v>
      </c>
      <c r="J292" s="5">
        <v>35000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1</v>
      </c>
      <c r="R292" s="23">
        <v>1</v>
      </c>
      <c r="S292" s="23">
        <f t="shared" si="12"/>
        <v>0</v>
      </c>
      <c r="T292" s="23">
        <f t="shared" si="13"/>
        <v>1</v>
      </c>
      <c r="V292" s="23">
        <f t="shared" si="14"/>
        <v>1650</v>
      </c>
      <c r="W292" s="5">
        <v>1</v>
      </c>
      <c r="X292" s="5">
        <v>1</v>
      </c>
      <c r="AB292" s="5">
        <v>1</v>
      </c>
      <c r="AC292" s="5">
        <v>0</v>
      </c>
      <c r="AD292" s="5">
        <v>1</v>
      </c>
      <c r="AF292" s="5">
        <v>0</v>
      </c>
    </row>
    <row r="293" spans="1:32">
      <c r="A293" s="5" t="s">
        <v>421</v>
      </c>
      <c r="B293" s="5">
        <v>3143014086</v>
      </c>
      <c r="C293" s="5" t="s">
        <v>431</v>
      </c>
      <c r="D293" s="5" t="s">
        <v>423</v>
      </c>
      <c r="E293" s="5">
        <v>0</v>
      </c>
      <c r="F293" s="5">
        <v>371</v>
      </c>
      <c r="G293" s="5">
        <v>371</v>
      </c>
      <c r="H293" s="5">
        <v>-68</v>
      </c>
      <c r="I293" s="5">
        <v>0</v>
      </c>
      <c r="K293" s="5">
        <v>200</v>
      </c>
      <c r="L293" s="5">
        <v>37</v>
      </c>
      <c r="M293" s="5">
        <v>34</v>
      </c>
      <c r="N293" s="5">
        <v>3</v>
      </c>
      <c r="O293" s="5">
        <v>0</v>
      </c>
      <c r="P293" s="5">
        <v>0</v>
      </c>
      <c r="Q293" s="5">
        <v>303</v>
      </c>
      <c r="R293" s="23">
        <v>8</v>
      </c>
      <c r="S293" s="23">
        <f t="shared" si="12"/>
        <v>34</v>
      </c>
      <c r="T293" s="23">
        <f t="shared" si="13"/>
        <v>42</v>
      </c>
      <c r="V293" s="23">
        <f t="shared" si="14"/>
        <v>69300</v>
      </c>
      <c r="Y293" s="5">
        <v>303</v>
      </c>
      <c r="Z293" s="5">
        <v>8</v>
      </c>
      <c r="AA293" s="5">
        <v>242</v>
      </c>
      <c r="AB293" s="5">
        <v>37</v>
      </c>
      <c r="AC293" s="5">
        <v>34</v>
      </c>
      <c r="AD293" s="5">
        <v>3</v>
      </c>
      <c r="AE293" s="5">
        <v>0</v>
      </c>
      <c r="AF293" s="5">
        <v>0</v>
      </c>
    </row>
    <row r="294" spans="1:32">
      <c r="A294" s="5" t="s">
        <v>432</v>
      </c>
      <c r="B294" s="5">
        <v>5143000077</v>
      </c>
      <c r="C294" s="5" t="s">
        <v>433</v>
      </c>
      <c r="D294" s="5" t="s">
        <v>434</v>
      </c>
      <c r="E294" s="5">
        <v>288</v>
      </c>
      <c r="F294" s="5">
        <v>44</v>
      </c>
      <c r="G294" s="5">
        <v>332</v>
      </c>
      <c r="H294" s="5">
        <v>8</v>
      </c>
      <c r="I294" s="5">
        <v>0</v>
      </c>
      <c r="L294" s="5">
        <v>80</v>
      </c>
      <c r="M294" s="5">
        <v>70</v>
      </c>
      <c r="N294" s="5">
        <v>10</v>
      </c>
      <c r="O294" s="5">
        <v>6</v>
      </c>
      <c r="P294" s="5">
        <v>0</v>
      </c>
      <c r="Q294" s="5">
        <v>340</v>
      </c>
      <c r="R294" s="23">
        <v>29</v>
      </c>
      <c r="S294" s="23">
        <f t="shared" si="12"/>
        <v>76</v>
      </c>
      <c r="T294" s="23">
        <f t="shared" si="13"/>
        <v>105</v>
      </c>
      <c r="V294" s="23">
        <f t="shared" si="14"/>
        <v>173250</v>
      </c>
      <c r="W294" s="5">
        <v>314</v>
      </c>
      <c r="X294" s="5">
        <v>25</v>
      </c>
      <c r="Y294" s="5">
        <v>26</v>
      </c>
      <c r="Z294" s="5">
        <v>4</v>
      </c>
      <c r="AA294" s="5">
        <v>126</v>
      </c>
      <c r="AB294" s="5">
        <v>80</v>
      </c>
      <c r="AC294" s="5">
        <v>67</v>
      </c>
      <c r="AD294" s="5">
        <v>6</v>
      </c>
      <c r="AF294" s="5">
        <v>0</v>
      </c>
    </row>
    <row r="295" spans="1:32">
      <c r="A295" s="5" t="s">
        <v>432</v>
      </c>
      <c r="B295" s="5">
        <v>3443000880</v>
      </c>
      <c r="C295" s="5" t="s">
        <v>435</v>
      </c>
      <c r="D295" s="5" t="s">
        <v>436</v>
      </c>
      <c r="E295" s="5">
        <v>0</v>
      </c>
      <c r="F295" s="5">
        <v>2246</v>
      </c>
      <c r="G295" s="5">
        <v>2246</v>
      </c>
      <c r="H295" s="5">
        <v>119</v>
      </c>
      <c r="I295" s="5">
        <v>47600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2365</v>
      </c>
      <c r="R295" s="23">
        <v>44</v>
      </c>
      <c r="S295" s="23">
        <f t="shared" si="12"/>
        <v>0</v>
      </c>
      <c r="T295" s="23">
        <f t="shared" si="13"/>
        <v>44</v>
      </c>
      <c r="V295" s="23">
        <f t="shared" si="14"/>
        <v>72600</v>
      </c>
      <c r="Y295" s="5">
        <v>2365</v>
      </c>
      <c r="Z295" s="5">
        <v>44</v>
      </c>
      <c r="AA295" s="5">
        <v>157</v>
      </c>
      <c r="AB295" s="5">
        <v>127</v>
      </c>
      <c r="AC295" s="5">
        <v>127</v>
      </c>
      <c r="AD295" s="5">
        <v>0</v>
      </c>
      <c r="AE295" s="5">
        <v>0</v>
      </c>
      <c r="AF295" s="5">
        <v>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1"/>
  <sheetViews>
    <sheetView workbookViewId="0">
      <selection activeCell="B17" sqref="B17"/>
    </sheetView>
  </sheetViews>
  <sheetFormatPr defaultColWidth="9" defaultRowHeight="13.5"/>
  <cols>
    <col min="1" max="1" width="9" style="31"/>
    <col min="2" max="2" width="11.6666666666667" style="32" customWidth="1"/>
    <col min="3" max="4" width="38" style="31" customWidth="1"/>
    <col min="5" max="5" width="17.2166666666667" style="31" customWidth="1"/>
    <col min="6" max="7" width="9" style="31"/>
    <col min="8" max="8" width="48.3333333333333" style="31" customWidth="1"/>
    <col min="9" max="9" width="11.2166666666667" style="31" customWidth="1"/>
    <col min="10" max="16384" width="9" style="31"/>
  </cols>
  <sheetData>
    <row r="1" spans="1:8">
      <c r="A1" s="31" t="s">
        <v>437</v>
      </c>
      <c r="B1" s="32" t="s">
        <v>438</v>
      </c>
      <c r="C1" s="31" t="s">
        <v>2</v>
      </c>
      <c r="D1" s="31" t="s">
        <v>439</v>
      </c>
      <c r="E1" s="31" t="s">
        <v>440</v>
      </c>
      <c r="F1" s="31" t="s">
        <v>441</v>
      </c>
      <c r="G1" s="31" t="s">
        <v>442</v>
      </c>
      <c r="H1" s="31" t="s">
        <v>443</v>
      </c>
    </row>
    <row r="2" spans="1:8">
      <c r="A2" s="31">
        <v>1</v>
      </c>
      <c r="B2" s="32">
        <v>3143001443</v>
      </c>
      <c r="C2" s="31" t="s">
        <v>444</v>
      </c>
      <c r="D2" s="31" t="s">
        <v>326</v>
      </c>
      <c r="E2" s="31" t="s">
        <v>445</v>
      </c>
      <c r="F2" s="31">
        <v>1</v>
      </c>
      <c r="G2" s="31" t="s">
        <v>307</v>
      </c>
      <c r="H2" s="31" t="s">
        <v>327</v>
      </c>
    </row>
    <row r="3" spans="1:8">
      <c r="A3" s="31">
        <v>2</v>
      </c>
      <c r="B3" s="32">
        <v>2143014198</v>
      </c>
      <c r="C3" s="31" t="s">
        <v>446</v>
      </c>
      <c r="D3" s="31" t="s">
        <v>314</v>
      </c>
      <c r="E3" s="31" t="s">
        <v>447</v>
      </c>
      <c r="F3" s="31">
        <v>1</v>
      </c>
      <c r="G3" s="31" t="s">
        <v>307</v>
      </c>
      <c r="H3" s="31" t="s">
        <v>315</v>
      </c>
    </row>
    <row r="4" spans="1:8">
      <c r="A4" s="31">
        <v>3</v>
      </c>
      <c r="B4" s="32">
        <v>2143014208</v>
      </c>
      <c r="C4" s="31" t="s">
        <v>448</v>
      </c>
      <c r="D4" s="31" t="s">
        <v>320</v>
      </c>
      <c r="E4" s="31" t="s">
        <v>447</v>
      </c>
      <c r="F4" s="31">
        <v>1</v>
      </c>
      <c r="G4" s="31" t="s">
        <v>307</v>
      </c>
      <c r="H4" s="31" t="s">
        <v>321</v>
      </c>
    </row>
    <row r="5" spans="1:8">
      <c r="A5" s="31">
        <v>4</v>
      </c>
      <c r="B5" s="32">
        <v>2143014206</v>
      </c>
      <c r="C5" s="31" t="s">
        <v>449</v>
      </c>
      <c r="D5" s="31" t="s">
        <v>316</v>
      </c>
      <c r="E5" s="31" t="s">
        <v>447</v>
      </c>
      <c r="F5" s="31">
        <v>1</v>
      </c>
      <c r="G5" s="31" t="s">
        <v>307</v>
      </c>
      <c r="H5" s="31" t="s">
        <v>317</v>
      </c>
    </row>
    <row r="6" spans="1:8">
      <c r="A6" s="31">
        <v>5</v>
      </c>
      <c r="B6" s="32">
        <v>3143014038</v>
      </c>
      <c r="C6" s="31" t="s">
        <v>450</v>
      </c>
      <c r="D6" s="31" t="s">
        <v>332</v>
      </c>
      <c r="E6" s="31" t="s">
        <v>445</v>
      </c>
      <c r="F6" s="31">
        <v>1</v>
      </c>
      <c r="G6" s="31" t="s">
        <v>307</v>
      </c>
      <c r="H6" s="31" t="s">
        <v>333</v>
      </c>
    </row>
    <row r="7" spans="1:8">
      <c r="A7" s="31">
        <v>6</v>
      </c>
      <c r="B7" s="32">
        <v>2143014211</v>
      </c>
      <c r="C7" s="31" t="s">
        <v>451</v>
      </c>
      <c r="D7" s="31" t="s">
        <v>324</v>
      </c>
      <c r="E7" s="31" t="s">
        <v>447</v>
      </c>
      <c r="F7" s="31">
        <v>1</v>
      </c>
      <c r="G7" s="31" t="s">
        <v>307</v>
      </c>
      <c r="H7" s="31" t="s">
        <v>325</v>
      </c>
    </row>
    <row r="8" spans="1:8">
      <c r="A8" s="31">
        <v>7</v>
      </c>
      <c r="B8" s="32">
        <v>2143014210</v>
      </c>
      <c r="C8" s="31" t="s">
        <v>452</v>
      </c>
      <c r="D8" s="31" t="s">
        <v>322</v>
      </c>
      <c r="E8" s="31" t="s">
        <v>447</v>
      </c>
      <c r="F8" s="31">
        <v>1</v>
      </c>
      <c r="G8" s="31" t="s">
        <v>307</v>
      </c>
      <c r="H8" s="31" t="s">
        <v>323</v>
      </c>
    </row>
    <row r="9" spans="1:8">
      <c r="A9" s="31">
        <v>8</v>
      </c>
      <c r="B9" s="32">
        <v>2143014209</v>
      </c>
      <c r="C9" s="31" t="s">
        <v>453</v>
      </c>
      <c r="D9" s="31" t="s">
        <v>454</v>
      </c>
      <c r="E9" s="31" t="s">
        <v>455</v>
      </c>
      <c r="F9" s="31">
        <v>1</v>
      </c>
      <c r="G9" s="31" t="s">
        <v>307</v>
      </c>
      <c r="H9" s="31" t="s">
        <v>323</v>
      </c>
    </row>
    <row r="10" spans="1:8">
      <c r="A10" s="31">
        <v>9</v>
      </c>
      <c r="B10" s="32">
        <v>2143014207</v>
      </c>
      <c r="C10" s="31" t="s">
        <v>456</v>
      </c>
      <c r="D10" s="31" t="s">
        <v>318</v>
      </c>
      <c r="E10" s="31" t="s">
        <v>447</v>
      </c>
      <c r="F10" s="31">
        <v>1</v>
      </c>
      <c r="G10" s="31" t="s">
        <v>307</v>
      </c>
      <c r="H10" s="31" t="s">
        <v>319</v>
      </c>
    </row>
    <row r="11" spans="1:8">
      <c r="A11" s="31">
        <v>10</v>
      </c>
      <c r="B11" s="32">
        <v>3143014037</v>
      </c>
      <c r="C11" s="31" t="s">
        <v>457</v>
      </c>
      <c r="D11" s="31" t="s">
        <v>330</v>
      </c>
      <c r="E11" s="31" t="s">
        <v>445</v>
      </c>
      <c r="F11" s="31">
        <v>1</v>
      </c>
      <c r="G11" s="31" t="s">
        <v>307</v>
      </c>
      <c r="H11" s="31" t="s">
        <v>331</v>
      </c>
    </row>
    <row r="12" spans="1:8">
      <c r="A12" s="31">
        <v>11</v>
      </c>
      <c r="B12" s="32">
        <v>2143014183</v>
      </c>
      <c r="C12" s="31" t="s">
        <v>458</v>
      </c>
      <c r="D12" s="31" t="s">
        <v>310</v>
      </c>
      <c r="E12" s="31" t="s">
        <v>447</v>
      </c>
      <c r="F12" s="31">
        <v>1</v>
      </c>
      <c r="G12" s="31" t="s">
        <v>307</v>
      </c>
      <c r="H12" s="31" t="s">
        <v>311</v>
      </c>
    </row>
    <row r="13" spans="1:8">
      <c r="A13" s="31">
        <v>12</v>
      </c>
      <c r="B13" s="32">
        <v>3143014040</v>
      </c>
      <c r="C13" s="31" t="s">
        <v>459</v>
      </c>
      <c r="D13" s="31" t="s">
        <v>334</v>
      </c>
      <c r="E13" s="31" t="s">
        <v>445</v>
      </c>
      <c r="F13" s="31">
        <v>1</v>
      </c>
      <c r="G13" s="31" t="s">
        <v>307</v>
      </c>
      <c r="H13" s="31" t="s">
        <v>335</v>
      </c>
    </row>
    <row r="14" spans="1:9">
      <c r="A14" s="31">
        <v>31</v>
      </c>
      <c r="B14" s="33">
        <v>3143001652</v>
      </c>
      <c r="C14" s="31" t="s">
        <v>328</v>
      </c>
      <c r="D14" s="31" t="s">
        <v>328</v>
      </c>
      <c r="E14" s="31" t="s">
        <v>460</v>
      </c>
      <c r="F14" s="31">
        <v>1</v>
      </c>
      <c r="G14" s="31" t="s">
        <v>307</v>
      </c>
      <c r="H14" s="31" t="s">
        <v>329</v>
      </c>
      <c r="I14" s="31" t="s">
        <v>461</v>
      </c>
    </row>
    <row r="15" spans="1:8">
      <c r="A15" s="31">
        <v>13</v>
      </c>
      <c r="C15" s="31" t="s">
        <v>462</v>
      </c>
      <c r="F15" s="31">
        <v>1</v>
      </c>
      <c r="G15" s="31" t="s">
        <v>307</v>
      </c>
      <c r="H15" s="31" t="s">
        <v>335</v>
      </c>
    </row>
    <row r="16" spans="1:8">
      <c r="A16" s="31">
        <v>14</v>
      </c>
      <c r="B16" s="32">
        <v>2143014188</v>
      </c>
      <c r="C16" s="31" t="s">
        <v>463</v>
      </c>
      <c r="D16" s="31" t="s">
        <v>312</v>
      </c>
      <c r="E16" s="31" t="s">
        <v>447</v>
      </c>
      <c r="F16" s="31">
        <v>1</v>
      </c>
      <c r="G16" s="31" t="s">
        <v>307</v>
      </c>
      <c r="H16" s="31" t="s">
        <v>313</v>
      </c>
    </row>
    <row r="17" spans="1:9">
      <c r="A17" s="31">
        <v>14</v>
      </c>
      <c r="B17" s="33">
        <v>2143011180</v>
      </c>
      <c r="C17" s="31" t="s">
        <v>464</v>
      </c>
      <c r="D17" s="31" t="s">
        <v>308</v>
      </c>
      <c r="E17" s="31" t="s">
        <v>447</v>
      </c>
      <c r="F17" s="31">
        <v>1</v>
      </c>
      <c r="G17" s="31" t="s">
        <v>307</v>
      </c>
      <c r="H17" s="31" t="s">
        <v>309</v>
      </c>
      <c r="I17" s="31" t="s">
        <v>465</v>
      </c>
    </row>
    <row r="18" spans="1:8">
      <c r="A18" s="31">
        <v>15</v>
      </c>
      <c r="B18" s="32">
        <v>2143014184</v>
      </c>
      <c r="C18" s="31" t="s">
        <v>466</v>
      </c>
      <c r="D18" s="31" t="s">
        <v>46</v>
      </c>
      <c r="E18" s="31" t="s">
        <v>447</v>
      </c>
      <c r="F18" s="31">
        <v>2</v>
      </c>
      <c r="G18" s="31" t="s">
        <v>41</v>
      </c>
      <c r="H18" s="31" t="s">
        <v>47</v>
      </c>
    </row>
    <row r="19" spans="1:8">
      <c r="A19" s="31">
        <v>16</v>
      </c>
      <c r="B19" s="32">
        <v>3143014039</v>
      </c>
      <c r="C19" s="31" t="s">
        <v>467</v>
      </c>
      <c r="D19" s="31" t="s">
        <v>65</v>
      </c>
      <c r="E19" s="31" t="s">
        <v>445</v>
      </c>
      <c r="F19" s="31">
        <v>2</v>
      </c>
      <c r="G19" s="31" t="s">
        <v>41</v>
      </c>
      <c r="H19" s="31" t="s">
        <v>66</v>
      </c>
    </row>
    <row r="20" spans="1:8">
      <c r="A20" s="31">
        <v>17</v>
      </c>
      <c r="B20" s="32">
        <v>2143014190</v>
      </c>
      <c r="C20" s="31" t="s">
        <v>468</v>
      </c>
      <c r="D20" s="31" t="s">
        <v>48</v>
      </c>
      <c r="E20" s="31" t="s">
        <v>447</v>
      </c>
      <c r="F20" s="31">
        <v>2</v>
      </c>
      <c r="G20" s="31" t="s">
        <v>41</v>
      </c>
      <c r="H20" s="31" t="s">
        <v>49</v>
      </c>
    </row>
    <row r="21" spans="1:8">
      <c r="A21" s="31">
        <v>18</v>
      </c>
      <c r="B21" s="32">
        <v>3143014068</v>
      </c>
      <c r="C21" s="31" t="s">
        <v>469</v>
      </c>
      <c r="D21" s="31" t="s">
        <v>67</v>
      </c>
      <c r="E21" s="31" t="s">
        <v>445</v>
      </c>
      <c r="F21" s="31">
        <v>2</v>
      </c>
      <c r="G21" s="31" t="s">
        <v>41</v>
      </c>
      <c r="H21" s="31" t="s">
        <v>68</v>
      </c>
    </row>
    <row r="22" spans="1:8">
      <c r="A22" s="31">
        <v>19</v>
      </c>
      <c r="C22" s="31" t="s">
        <v>470</v>
      </c>
      <c r="F22" s="31">
        <v>2</v>
      </c>
      <c r="G22" s="31" t="s">
        <v>41</v>
      </c>
      <c r="H22" s="31" t="s">
        <v>68</v>
      </c>
    </row>
    <row r="23" spans="1:8">
      <c r="A23" s="31">
        <v>20</v>
      </c>
      <c r="B23" s="32">
        <v>2143014362</v>
      </c>
      <c r="C23" s="31" t="s">
        <v>471</v>
      </c>
      <c r="D23" s="31" t="s">
        <v>56</v>
      </c>
      <c r="E23" s="31" t="s">
        <v>447</v>
      </c>
      <c r="F23" s="31">
        <v>2</v>
      </c>
      <c r="G23" s="31" t="s">
        <v>41</v>
      </c>
      <c r="H23" s="31" t="s">
        <v>43</v>
      </c>
    </row>
    <row r="24" spans="1:8">
      <c r="A24" s="31">
        <v>21</v>
      </c>
      <c r="B24" s="32">
        <v>2143014366</v>
      </c>
      <c r="C24" s="31" t="s">
        <v>472</v>
      </c>
      <c r="D24" s="31" t="s">
        <v>57</v>
      </c>
      <c r="E24" s="31" t="s">
        <v>447</v>
      </c>
      <c r="F24" s="31">
        <v>2</v>
      </c>
      <c r="G24" s="31" t="s">
        <v>41</v>
      </c>
      <c r="H24" s="31" t="s">
        <v>43</v>
      </c>
    </row>
    <row r="25" spans="1:8">
      <c r="A25" s="31">
        <v>23</v>
      </c>
      <c r="B25" s="32">
        <v>2143014369</v>
      </c>
      <c r="C25" s="31" t="s">
        <v>473</v>
      </c>
      <c r="D25" s="31" t="s">
        <v>59</v>
      </c>
      <c r="E25" s="31" t="s">
        <v>447</v>
      </c>
      <c r="F25" s="31">
        <v>2</v>
      </c>
      <c r="G25" s="31" t="s">
        <v>41</v>
      </c>
      <c r="H25" s="31" t="s">
        <v>43</v>
      </c>
    </row>
    <row r="26" spans="1:8">
      <c r="A26" s="31">
        <v>24</v>
      </c>
      <c r="B26" s="32">
        <v>2143001290</v>
      </c>
      <c r="C26" s="31" t="s">
        <v>474</v>
      </c>
      <c r="D26" s="31" t="s">
        <v>475</v>
      </c>
      <c r="E26" s="31" t="s">
        <v>447</v>
      </c>
      <c r="F26" s="31">
        <v>2</v>
      </c>
      <c r="G26" s="31" t="s">
        <v>41</v>
      </c>
      <c r="H26" s="31" t="s">
        <v>43</v>
      </c>
    </row>
    <row r="27" spans="1:8">
      <c r="A27" s="31">
        <v>25</v>
      </c>
      <c r="B27" s="32">
        <v>2143014370</v>
      </c>
      <c r="C27" s="31" t="s">
        <v>476</v>
      </c>
      <c r="D27" s="31" t="s">
        <v>60</v>
      </c>
      <c r="E27" s="31" t="s">
        <v>447</v>
      </c>
      <c r="F27" s="31">
        <v>2</v>
      </c>
      <c r="G27" s="31" t="s">
        <v>41</v>
      </c>
      <c r="H27" s="31" t="s">
        <v>43</v>
      </c>
    </row>
    <row r="28" spans="1:8">
      <c r="A28" s="31">
        <v>26</v>
      </c>
      <c r="B28" s="32">
        <v>2143014372</v>
      </c>
      <c r="C28" s="31" t="s">
        <v>477</v>
      </c>
      <c r="D28" s="31" t="s">
        <v>478</v>
      </c>
      <c r="E28" s="31" t="s">
        <v>447</v>
      </c>
      <c r="F28" s="31">
        <v>2</v>
      </c>
      <c r="G28" s="31" t="s">
        <v>41</v>
      </c>
      <c r="H28" s="31" t="s">
        <v>43</v>
      </c>
    </row>
    <row r="29" spans="1:8">
      <c r="A29" s="31">
        <v>27</v>
      </c>
      <c r="B29" s="32">
        <v>2143014205</v>
      </c>
      <c r="C29" s="31" t="s">
        <v>479</v>
      </c>
      <c r="D29" s="31" t="s">
        <v>54</v>
      </c>
      <c r="E29" s="31" t="s">
        <v>447</v>
      </c>
      <c r="F29" s="31">
        <v>2</v>
      </c>
      <c r="G29" s="31" t="s">
        <v>41</v>
      </c>
      <c r="H29" s="31" t="s">
        <v>55</v>
      </c>
    </row>
    <row r="30" spans="1:8">
      <c r="A30" s="31">
        <v>28</v>
      </c>
      <c r="B30" s="32">
        <v>2143014204</v>
      </c>
      <c r="C30" s="31" t="s">
        <v>480</v>
      </c>
      <c r="D30" s="31" t="s">
        <v>53</v>
      </c>
      <c r="E30" s="31" t="s">
        <v>447</v>
      </c>
      <c r="F30" s="31">
        <v>2</v>
      </c>
      <c r="G30" s="31" t="s">
        <v>41</v>
      </c>
      <c r="H30" s="31" t="s">
        <v>43</v>
      </c>
    </row>
    <row r="31" spans="1:8">
      <c r="A31" s="31">
        <v>29</v>
      </c>
      <c r="B31" s="32">
        <v>2143014202</v>
      </c>
      <c r="C31" s="31" t="s">
        <v>481</v>
      </c>
      <c r="D31" s="31" t="s">
        <v>51</v>
      </c>
      <c r="E31" s="31" t="s">
        <v>455</v>
      </c>
      <c r="F31" s="31">
        <v>2</v>
      </c>
      <c r="G31" s="31" t="s">
        <v>41</v>
      </c>
      <c r="H31" s="31" t="s">
        <v>43</v>
      </c>
    </row>
    <row r="32" spans="1:8">
      <c r="A32" s="31">
        <v>30</v>
      </c>
      <c r="B32" s="32">
        <v>2143014200</v>
      </c>
      <c r="C32" s="31" t="s">
        <v>482</v>
      </c>
      <c r="D32" s="31" t="s">
        <v>50</v>
      </c>
      <c r="E32" s="31" t="s">
        <v>447</v>
      </c>
      <c r="F32" s="31">
        <v>2</v>
      </c>
      <c r="G32" s="31" t="s">
        <v>41</v>
      </c>
      <c r="H32" s="31" t="s">
        <v>43</v>
      </c>
    </row>
    <row r="33" spans="1:9">
      <c r="A33" s="31">
        <v>36</v>
      </c>
      <c r="B33" s="32">
        <v>2143014203</v>
      </c>
      <c r="C33" s="31" t="s">
        <v>483</v>
      </c>
      <c r="D33" s="31" t="s">
        <v>52</v>
      </c>
      <c r="E33" s="31" t="s">
        <v>447</v>
      </c>
      <c r="F33" s="31">
        <v>3</v>
      </c>
      <c r="G33" s="31" t="s">
        <v>41</v>
      </c>
      <c r="H33" s="31" t="s">
        <v>43</v>
      </c>
      <c r="I33" s="31" t="s">
        <v>484</v>
      </c>
    </row>
    <row r="34" spans="1:8">
      <c r="A34" s="31">
        <v>31</v>
      </c>
      <c r="B34" s="32">
        <v>2143005731</v>
      </c>
      <c r="C34" s="31" t="s">
        <v>485</v>
      </c>
      <c r="D34" s="31" t="s">
        <v>486</v>
      </c>
      <c r="E34" s="31" t="s">
        <v>460</v>
      </c>
      <c r="F34" s="31">
        <v>2</v>
      </c>
      <c r="G34" s="31" t="s">
        <v>41</v>
      </c>
      <c r="H34" s="31" t="s">
        <v>45</v>
      </c>
    </row>
    <row r="35" spans="1:9">
      <c r="A35" s="31">
        <v>31</v>
      </c>
      <c r="B35" s="33">
        <v>3143001670</v>
      </c>
      <c r="C35" s="31" t="s">
        <v>487</v>
      </c>
      <c r="D35" s="31" t="s">
        <v>62</v>
      </c>
      <c r="E35" s="31" t="s">
        <v>460</v>
      </c>
      <c r="F35" s="31">
        <v>2</v>
      </c>
      <c r="G35" s="31" t="s">
        <v>41</v>
      </c>
      <c r="H35" s="31" t="s">
        <v>63</v>
      </c>
      <c r="I35" s="31" t="s">
        <v>461</v>
      </c>
    </row>
    <row r="36" spans="1:8">
      <c r="A36" s="31">
        <v>32</v>
      </c>
      <c r="B36" s="32">
        <v>3143014036</v>
      </c>
      <c r="C36" s="31" t="s">
        <v>488</v>
      </c>
      <c r="D36" s="31" t="s">
        <v>182</v>
      </c>
      <c r="E36" s="31" t="s">
        <v>445</v>
      </c>
      <c r="F36" s="31">
        <v>3</v>
      </c>
      <c r="G36" s="31" t="s">
        <v>171</v>
      </c>
      <c r="H36" s="31" t="s">
        <v>183</v>
      </c>
    </row>
    <row r="37" spans="1:8">
      <c r="A37" s="31">
        <v>33</v>
      </c>
      <c r="B37" s="32">
        <v>2143014181</v>
      </c>
      <c r="C37" s="31" t="s">
        <v>489</v>
      </c>
      <c r="D37" s="31" t="s">
        <v>174</v>
      </c>
      <c r="E37" s="31" t="s">
        <v>447</v>
      </c>
      <c r="F37" s="31">
        <v>3</v>
      </c>
      <c r="G37" s="31" t="s">
        <v>171</v>
      </c>
      <c r="H37" s="31" t="s">
        <v>175</v>
      </c>
    </row>
    <row r="38" spans="1:8">
      <c r="A38" s="31">
        <v>34</v>
      </c>
      <c r="C38" s="31" t="s">
        <v>490</v>
      </c>
      <c r="F38" s="31">
        <v>3</v>
      </c>
      <c r="G38" s="31" t="s">
        <v>171</v>
      </c>
      <c r="H38" s="31" t="s">
        <v>175</v>
      </c>
    </row>
    <row r="39" spans="1:8">
      <c r="A39" s="31">
        <v>35</v>
      </c>
      <c r="B39" s="32">
        <v>2143008408</v>
      </c>
      <c r="C39" s="31" t="s">
        <v>491</v>
      </c>
      <c r="D39" s="31" t="s">
        <v>172</v>
      </c>
      <c r="E39" s="31" t="s">
        <v>447</v>
      </c>
      <c r="F39" s="31">
        <v>3</v>
      </c>
      <c r="G39" s="31" t="s">
        <v>171</v>
      </c>
      <c r="H39" s="31" t="s">
        <v>173</v>
      </c>
    </row>
    <row r="40" spans="1:8">
      <c r="A40" s="31">
        <v>37</v>
      </c>
      <c r="B40" s="32">
        <v>2143014197</v>
      </c>
      <c r="C40" s="31" t="s">
        <v>492</v>
      </c>
      <c r="D40" s="31" t="s">
        <v>176</v>
      </c>
      <c r="E40" s="31" t="s">
        <v>447</v>
      </c>
      <c r="F40" s="31">
        <v>3</v>
      </c>
      <c r="G40" s="31" t="s">
        <v>171</v>
      </c>
      <c r="H40" s="31" t="s">
        <v>177</v>
      </c>
    </row>
    <row r="41" spans="1:8">
      <c r="A41" s="31">
        <v>38</v>
      </c>
      <c r="B41" s="32">
        <v>3143014041</v>
      </c>
      <c r="C41" s="31" t="s">
        <v>493</v>
      </c>
      <c r="D41" s="31" t="s">
        <v>494</v>
      </c>
      <c r="E41" s="31" t="s">
        <v>460</v>
      </c>
      <c r="F41" s="31">
        <v>3</v>
      </c>
      <c r="G41" s="31" t="s">
        <v>171</v>
      </c>
      <c r="H41" s="31" t="s">
        <v>185</v>
      </c>
    </row>
    <row r="42" spans="1:8">
      <c r="A42" s="31">
        <v>39</v>
      </c>
      <c r="B42" s="32">
        <v>2143014216</v>
      </c>
      <c r="C42" s="31" t="s">
        <v>495</v>
      </c>
      <c r="D42" s="31" t="s">
        <v>180</v>
      </c>
      <c r="E42" s="31" t="s">
        <v>447</v>
      </c>
      <c r="F42" s="31">
        <v>3</v>
      </c>
      <c r="G42" s="31" t="s">
        <v>171</v>
      </c>
      <c r="H42" s="31" t="s">
        <v>179</v>
      </c>
    </row>
    <row r="43" spans="1:8">
      <c r="A43" s="31">
        <v>40</v>
      </c>
      <c r="B43" s="32">
        <v>2143014215</v>
      </c>
      <c r="C43" s="31" t="s">
        <v>496</v>
      </c>
      <c r="D43" s="31" t="s">
        <v>178</v>
      </c>
      <c r="E43" s="31" t="s">
        <v>447</v>
      </c>
      <c r="F43" s="31">
        <v>3</v>
      </c>
      <c r="G43" s="31" t="s">
        <v>171</v>
      </c>
      <c r="H43" s="31" t="s">
        <v>179</v>
      </c>
    </row>
    <row r="44" spans="1:8">
      <c r="A44" s="31">
        <v>41</v>
      </c>
      <c r="B44" s="32">
        <v>2143014212</v>
      </c>
      <c r="C44" s="31" t="s">
        <v>497</v>
      </c>
      <c r="D44" s="31" t="s">
        <v>498</v>
      </c>
      <c r="E44" s="31" t="s">
        <v>455</v>
      </c>
      <c r="F44" s="31">
        <v>3</v>
      </c>
      <c r="G44" s="31" t="s">
        <v>171</v>
      </c>
      <c r="H44" s="31" t="s">
        <v>179</v>
      </c>
    </row>
    <row r="45" spans="1:8">
      <c r="A45" s="31">
        <v>42</v>
      </c>
      <c r="B45" s="32">
        <v>2143012722</v>
      </c>
      <c r="C45" s="31" t="s">
        <v>499</v>
      </c>
      <c r="D45" s="31" t="s">
        <v>366</v>
      </c>
      <c r="E45" s="31" t="s">
        <v>447</v>
      </c>
      <c r="F45" s="31">
        <v>4</v>
      </c>
      <c r="G45" s="31" t="s">
        <v>359</v>
      </c>
      <c r="H45" s="31" t="s">
        <v>361</v>
      </c>
    </row>
    <row r="46" spans="1:8">
      <c r="A46" s="31">
        <v>43</v>
      </c>
      <c r="B46" s="32">
        <v>3143019620</v>
      </c>
      <c r="C46" s="31" t="s">
        <v>500</v>
      </c>
      <c r="D46" s="31" t="s">
        <v>370</v>
      </c>
      <c r="E46" s="31" t="s">
        <v>445</v>
      </c>
      <c r="F46" s="31">
        <v>4</v>
      </c>
      <c r="G46" s="31" t="s">
        <v>359</v>
      </c>
      <c r="H46" s="31" t="s">
        <v>369</v>
      </c>
    </row>
    <row r="47" spans="1:8">
      <c r="A47" s="31">
        <v>44</v>
      </c>
      <c r="B47" s="32">
        <v>3143011098</v>
      </c>
      <c r="C47" s="31" t="s">
        <v>501</v>
      </c>
      <c r="D47" s="31" t="s">
        <v>368</v>
      </c>
      <c r="E47" s="31" t="s">
        <v>445</v>
      </c>
      <c r="F47" s="31">
        <v>4</v>
      </c>
      <c r="G47" s="31" t="s">
        <v>359</v>
      </c>
      <c r="H47" s="31" t="s">
        <v>369</v>
      </c>
    </row>
    <row r="48" spans="1:8">
      <c r="A48" s="31">
        <v>45</v>
      </c>
      <c r="B48" s="32">
        <v>2143012713</v>
      </c>
      <c r="C48" s="31" t="s">
        <v>502</v>
      </c>
      <c r="D48" s="31" t="s">
        <v>363</v>
      </c>
      <c r="E48" s="31" t="s">
        <v>447</v>
      </c>
      <c r="F48" s="31">
        <v>4</v>
      </c>
      <c r="G48" s="31" t="s">
        <v>359</v>
      </c>
      <c r="H48" s="31" t="s">
        <v>361</v>
      </c>
    </row>
    <row r="49" spans="1:8">
      <c r="A49" s="31">
        <v>46</v>
      </c>
      <c r="B49" s="32">
        <v>2143013443</v>
      </c>
      <c r="C49" s="31" t="s">
        <v>503</v>
      </c>
      <c r="D49" s="31" t="s">
        <v>504</v>
      </c>
      <c r="E49" s="31" t="s">
        <v>447</v>
      </c>
      <c r="F49" s="31">
        <v>4</v>
      </c>
      <c r="G49" s="31" t="s">
        <v>359</v>
      </c>
      <c r="H49" s="31" t="s">
        <v>361</v>
      </c>
    </row>
    <row r="50" spans="1:8">
      <c r="A50" s="31">
        <v>47</v>
      </c>
      <c r="B50" s="32">
        <v>2143008975</v>
      </c>
      <c r="C50" s="31" t="s">
        <v>505</v>
      </c>
      <c r="D50" s="31" t="s">
        <v>506</v>
      </c>
      <c r="E50" s="31" t="s">
        <v>455</v>
      </c>
      <c r="F50" s="31">
        <v>4</v>
      </c>
      <c r="G50" s="31" t="s">
        <v>359</v>
      </c>
      <c r="H50" s="31" t="s">
        <v>361</v>
      </c>
    </row>
    <row r="51" spans="1:8">
      <c r="A51" s="31">
        <v>48</v>
      </c>
      <c r="B51" s="32">
        <v>2143008923</v>
      </c>
      <c r="C51" s="31" t="s">
        <v>507</v>
      </c>
      <c r="D51" s="31" t="s">
        <v>360</v>
      </c>
      <c r="E51" s="31" t="s">
        <v>455</v>
      </c>
      <c r="F51" s="31">
        <v>4</v>
      </c>
      <c r="G51" s="31" t="s">
        <v>359</v>
      </c>
      <c r="H51" s="31" t="s">
        <v>361</v>
      </c>
    </row>
    <row r="52" spans="1:8">
      <c r="A52" s="31">
        <v>49</v>
      </c>
      <c r="B52" s="32">
        <v>2143012719</v>
      </c>
      <c r="C52" s="31" t="s">
        <v>508</v>
      </c>
      <c r="D52" s="31" t="s">
        <v>365</v>
      </c>
      <c r="E52" s="31" t="s">
        <v>447</v>
      </c>
      <c r="F52" s="31">
        <v>4</v>
      </c>
      <c r="G52" s="31" t="s">
        <v>359</v>
      </c>
      <c r="H52" s="31" t="s">
        <v>361</v>
      </c>
    </row>
    <row r="53" spans="1:8">
      <c r="A53" s="31">
        <v>50</v>
      </c>
      <c r="B53" s="32">
        <v>2143008720</v>
      </c>
      <c r="C53" s="31" t="s">
        <v>509</v>
      </c>
      <c r="D53" s="31" t="s">
        <v>510</v>
      </c>
      <c r="E53" s="31" t="s">
        <v>455</v>
      </c>
      <c r="F53" s="31">
        <v>4</v>
      </c>
      <c r="G53" s="31" t="s">
        <v>359</v>
      </c>
      <c r="H53" s="31" t="s">
        <v>361</v>
      </c>
    </row>
    <row r="54" spans="1:8">
      <c r="A54" s="31">
        <v>51</v>
      </c>
      <c r="B54" s="32">
        <v>2143012717</v>
      </c>
      <c r="C54" s="31" t="s">
        <v>511</v>
      </c>
      <c r="D54" s="31" t="s">
        <v>364</v>
      </c>
      <c r="E54" s="31" t="s">
        <v>455</v>
      </c>
      <c r="F54" s="31">
        <v>4</v>
      </c>
      <c r="G54" s="31" t="s">
        <v>359</v>
      </c>
      <c r="H54" s="31" t="s">
        <v>361</v>
      </c>
    </row>
    <row r="55" spans="1:8">
      <c r="A55" s="31">
        <v>52</v>
      </c>
      <c r="B55" s="32">
        <v>2143012710</v>
      </c>
      <c r="C55" s="31" t="s">
        <v>512</v>
      </c>
      <c r="D55" s="31" t="s">
        <v>362</v>
      </c>
      <c r="E55" s="31" t="s">
        <v>447</v>
      </c>
      <c r="F55" s="31">
        <v>4</v>
      </c>
      <c r="G55" s="31" t="s">
        <v>359</v>
      </c>
      <c r="H55" s="31" t="s">
        <v>361</v>
      </c>
    </row>
    <row r="56" spans="1:8">
      <c r="A56" s="31">
        <v>53</v>
      </c>
      <c r="C56" s="31" t="s">
        <v>513</v>
      </c>
      <c r="F56" s="31">
        <v>4</v>
      </c>
      <c r="G56" s="31" t="s">
        <v>359</v>
      </c>
      <c r="H56" s="31" t="s">
        <v>369</v>
      </c>
    </row>
    <row r="57" spans="1:8">
      <c r="A57" s="31">
        <v>54</v>
      </c>
      <c r="C57" s="31" t="s">
        <v>514</v>
      </c>
      <c r="F57" s="31">
        <v>4</v>
      </c>
      <c r="G57" s="31" t="s">
        <v>359</v>
      </c>
      <c r="H57" s="31" t="s">
        <v>361</v>
      </c>
    </row>
    <row r="58" spans="1:8">
      <c r="A58" s="31">
        <v>55</v>
      </c>
      <c r="C58" s="31" t="s">
        <v>515</v>
      </c>
      <c r="F58" s="31">
        <v>5</v>
      </c>
      <c r="G58" s="31" t="s">
        <v>235</v>
      </c>
      <c r="H58" s="31" t="s">
        <v>237</v>
      </c>
    </row>
    <row r="59" spans="1:8">
      <c r="A59" s="31">
        <v>56</v>
      </c>
      <c r="B59" s="32">
        <v>2143014358</v>
      </c>
      <c r="C59" s="31" t="s">
        <v>516</v>
      </c>
      <c r="D59" s="31" t="s">
        <v>248</v>
      </c>
      <c r="E59" s="31" t="s">
        <v>447</v>
      </c>
      <c r="F59" s="31">
        <v>5</v>
      </c>
      <c r="G59" s="31" t="s">
        <v>235</v>
      </c>
      <c r="H59" s="31" t="s">
        <v>245</v>
      </c>
    </row>
    <row r="60" spans="1:8">
      <c r="A60" s="31">
        <v>57</v>
      </c>
      <c r="B60" s="32">
        <v>2143012966</v>
      </c>
      <c r="C60" s="31" t="s">
        <v>517</v>
      </c>
      <c r="D60" s="31" t="s">
        <v>236</v>
      </c>
      <c r="E60" s="31" t="s">
        <v>447</v>
      </c>
      <c r="F60" s="31">
        <v>5</v>
      </c>
      <c r="G60" s="31" t="s">
        <v>235</v>
      </c>
      <c r="H60" s="31" t="s">
        <v>237</v>
      </c>
    </row>
    <row r="61" spans="1:8">
      <c r="A61" s="31">
        <v>58</v>
      </c>
      <c r="B61" s="32">
        <v>3143014066</v>
      </c>
      <c r="C61" s="31" t="s">
        <v>518</v>
      </c>
      <c r="D61" s="31" t="s">
        <v>252</v>
      </c>
      <c r="E61" s="31" t="s">
        <v>445</v>
      </c>
      <c r="F61" s="31">
        <v>5</v>
      </c>
      <c r="G61" s="31" t="s">
        <v>235</v>
      </c>
      <c r="H61" s="31" t="s">
        <v>245</v>
      </c>
    </row>
    <row r="62" spans="1:8">
      <c r="A62" s="31">
        <v>59</v>
      </c>
      <c r="B62" s="32">
        <v>1143019402</v>
      </c>
      <c r="C62" s="31" t="s">
        <v>519</v>
      </c>
      <c r="E62" s="31" t="s">
        <v>520</v>
      </c>
      <c r="F62" s="31">
        <v>5</v>
      </c>
      <c r="G62" s="31" t="s">
        <v>235</v>
      </c>
      <c r="H62" s="31" t="s">
        <v>245</v>
      </c>
    </row>
    <row r="63" spans="1:8">
      <c r="A63" s="31">
        <v>60</v>
      </c>
      <c r="B63" s="32">
        <v>2143012971</v>
      </c>
      <c r="C63" s="31" t="s">
        <v>521</v>
      </c>
      <c r="D63" s="31" t="s">
        <v>238</v>
      </c>
      <c r="E63" s="31" t="s">
        <v>455</v>
      </c>
      <c r="F63" s="31">
        <v>5</v>
      </c>
      <c r="G63" s="31" t="s">
        <v>235</v>
      </c>
      <c r="H63" s="31" t="s">
        <v>237</v>
      </c>
    </row>
    <row r="64" spans="1:8">
      <c r="A64" s="31">
        <v>61</v>
      </c>
      <c r="B64" s="32">
        <v>2143013283</v>
      </c>
      <c r="C64" s="31" t="s">
        <v>522</v>
      </c>
      <c r="D64" s="31" t="s">
        <v>243</v>
      </c>
      <c r="E64" s="31" t="s">
        <v>447</v>
      </c>
      <c r="F64" s="31">
        <v>5</v>
      </c>
      <c r="G64" s="31" t="s">
        <v>235</v>
      </c>
      <c r="H64" s="31" t="s">
        <v>237</v>
      </c>
    </row>
    <row r="65" spans="1:8">
      <c r="A65" s="31">
        <v>62</v>
      </c>
      <c r="B65" s="32">
        <v>3143011143</v>
      </c>
      <c r="C65" s="31" t="s">
        <v>523</v>
      </c>
      <c r="D65" s="31" t="s">
        <v>250</v>
      </c>
      <c r="E65" s="31" t="s">
        <v>445</v>
      </c>
      <c r="F65" s="31">
        <v>5</v>
      </c>
      <c r="G65" s="31" t="s">
        <v>235</v>
      </c>
      <c r="H65" s="31" t="s">
        <v>237</v>
      </c>
    </row>
    <row r="66" spans="1:8">
      <c r="A66" s="31">
        <v>63</v>
      </c>
      <c r="B66" s="32">
        <v>2143012975</v>
      </c>
      <c r="C66" s="31" t="s">
        <v>524</v>
      </c>
      <c r="D66" s="31" t="s">
        <v>241</v>
      </c>
      <c r="E66" s="31" t="s">
        <v>447</v>
      </c>
      <c r="F66" s="31">
        <v>5</v>
      </c>
      <c r="G66" s="31" t="s">
        <v>235</v>
      </c>
      <c r="H66" s="31" t="s">
        <v>237</v>
      </c>
    </row>
    <row r="67" spans="1:8">
      <c r="A67" s="31">
        <v>64</v>
      </c>
      <c r="B67" s="32">
        <v>2143014351</v>
      </c>
      <c r="C67" s="31" t="s">
        <v>525</v>
      </c>
      <c r="D67" s="31" t="s">
        <v>244</v>
      </c>
      <c r="E67" s="31" t="s">
        <v>447</v>
      </c>
      <c r="F67" s="31">
        <v>5</v>
      </c>
      <c r="G67" s="31" t="s">
        <v>235</v>
      </c>
      <c r="H67" s="31" t="s">
        <v>245</v>
      </c>
    </row>
    <row r="68" spans="1:8">
      <c r="A68" s="31">
        <v>65</v>
      </c>
      <c r="B68" s="32">
        <v>2143012974</v>
      </c>
      <c r="C68" s="31" t="s">
        <v>526</v>
      </c>
      <c r="D68" s="31" t="s">
        <v>240</v>
      </c>
      <c r="E68" s="31" t="s">
        <v>447</v>
      </c>
      <c r="F68" s="31">
        <v>5</v>
      </c>
      <c r="G68" s="31" t="s">
        <v>235</v>
      </c>
      <c r="H68" s="31" t="s">
        <v>237</v>
      </c>
    </row>
    <row r="69" spans="1:8">
      <c r="A69" s="31">
        <v>66</v>
      </c>
      <c r="B69" s="32">
        <v>3143011144</v>
      </c>
      <c r="C69" s="31" t="s">
        <v>527</v>
      </c>
      <c r="D69" s="31" t="s">
        <v>251</v>
      </c>
      <c r="E69" s="31" t="s">
        <v>460</v>
      </c>
      <c r="F69" s="31">
        <v>5</v>
      </c>
      <c r="G69" s="31" t="s">
        <v>235</v>
      </c>
      <c r="H69" s="31" t="s">
        <v>237</v>
      </c>
    </row>
    <row r="70" spans="1:8">
      <c r="A70" s="31">
        <v>67</v>
      </c>
      <c r="B70" s="32">
        <v>2143014354</v>
      </c>
      <c r="C70" s="31" t="s">
        <v>528</v>
      </c>
      <c r="D70" s="31" t="s">
        <v>246</v>
      </c>
      <c r="E70" s="31" t="s">
        <v>447</v>
      </c>
      <c r="F70" s="31">
        <v>5</v>
      </c>
      <c r="G70" s="31" t="s">
        <v>235</v>
      </c>
      <c r="H70" s="31" t="s">
        <v>245</v>
      </c>
    </row>
    <row r="71" spans="1:8">
      <c r="A71" s="31">
        <v>68</v>
      </c>
      <c r="B71" s="32">
        <v>3143011142</v>
      </c>
      <c r="C71" s="31" t="s">
        <v>529</v>
      </c>
      <c r="D71" s="31" t="s">
        <v>249</v>
      </c>
      <c r="E71" s="31" t="s">
        <v>460</v>
      </c>
      <c r="F71" s="31">
        <v>5</v>
      </c>
      <c r="G71" s="31" t="s">
        <v>235</v>
      </c>
      <c r="H71" s="31" t="s">
        <v>237</v>
      </c>
    </row>
    <row r="72" spans="1:8">
      <c r="A72" s="31">
        <v>69</v>
      </c>
      <c r="B72" s="32">
        <v>2143014356</v>
      </c>
      <c r="C72" s="31" t="s">
        <v>530</v>
      </c>
      <c r="D72" s="31" t="s">
        <v>247</v>
      </c>
      <c r="E72" s="31" t="s">
        <v>447</v>
      </c>
      <c r="F72" s="31">
        <v>5</v>
      </c>
      <c r="G72" s="31" t="s">
        <v>235</v>
      </c>
      <c r="H72" s="31" t="s">
        <v>245</v>
      </c>
    </row>
    <row r="73" spans="1:8">
      <c r="A73" s="31">
        <v>70</v>
      </c>
      <c r="B73" s="32">
        <v>2143012972</v>
      </c>
      <c r="C73" s="31" t="s">
        <v>531</v>
      </c>
      <c r="D73" s="31" t="s">
        <v>239</v>
      </c>
      <c r="E73" s="31" t="s">
        <v>455</v>
      </c>
      <c r="F73" s="31">
        <v>5</v>
      </c>
      <c r="G73" s="31" t="s">
        <v>235</v>
      </c>
      <c r="H73" s="31" t="s">
        <v>237</v>
      </c>
    </row>
    <row r="74" spans="1:8">
      <c r="A74" s="31">
        <v>71</v>
      </c>
      <c r="B74" s="32">
        <v>2143012976</v>
      </c>
      <c r="C74" s="31" t="s">
        <v>532</v>
      </c>
      <c r="D74" s="31" t="s">
        <v>242</v>
      </c>
      <c r="E74" s="31" t="s">
        <v>455</v>
      </c>
      <c r="F74" s="31">
        <v>5</v>
      </c>
      <c r="G74" s="31" t="s">
        <v>235</v>
      </c>
      <c r="H74" s="31" t="s">
        <v>237</v>
      </c>
    </row>
    <row r="75" spans="1:8">
      <c r="A75" s="31">
        <v>72</v>
      </c>
      <c r="C75" s="31" t="s">
        <v>533</v>
      </c>
      <c r="F75" s="31">
        <v>5</v>
      </c>
      <c r="G75" s="31" t="s">
        <v>235</v>
      </c>
      <c r="H75" s="31" t="s">
        <v>237</v>
      </c>
    </row>
    <row r="76" spans="1:8">
      <c r="A76" s="31">
        <v>73</v>
      </c>
      <c r="B76" s="32">
        <v>1143019409</v>
      </c>
      <c r="C76" s="31" t="s">
        <v>534</v>
      </c>
      <c r="E76" s="31" t="s">
        <v>520</v>
      </c>
      <c r="F76" s="31">
        <v>5</v>
      </c>
      <c r="G76" s="31" t="s">
        <v>235</v>
      </c>
      <c r="H76" s="31" t="s">
        <v>237</v>
      </c>
    </row>
    <row r="77" spans="1:8">
      <c r="A77" s="31">
        <v>74</v>
      </c>
      <c r="B77" s="32">
        <v>2143014444</v>
      </c>
      <c r="C77" s="31" t="s">
        <v>535</v>
      </c>
      <c r="D77" s="31" t="s">
        <v>70</v>
      </c>
      <c r="E77" s="31" t="s">
        <v>447</v>
      </c>
      <c r="F77" s="31">
        <v>6</v>
      </c>
      <c r="G77" s="31" t="s">
        <v>69</v>
      </c>
      <c r="H77" s="31" t="s">
        <v>71</v>
      </c>
    </row>
    <row r="78" spans="1:8">
      <c r="A78" s="31">
        <v>75</v>
      </c>
      <c r="B78" s="32">
        <v>2143014455</v>
      </c>
      <c r="C78" s="31" t="s">
        <v>536</v>
      </c>
      <c r="D78" s="31" t="s">
        <v>72</v>
      </c>
      <c r="E78" s="31" t="s">
        <v>447</v>
      </c>
      <c r="F78" s="31">
        <v>6</v>
      </c>
      <c r="G78" s="31" t="s">
        <v>69</v>
      </c>
      <c r="H78" s="31" t="s">
        <v>71</v>
      </c>
    </row>
    <row r="79" spans="1:8">
      <c r="A79" s="31">
        <v>76</v>
      </c>
      <c r="B79" s="32">
        <v>2143014469</v>
      </c>
      <c r="C79" s="31" t="s">
        <v>537</v>
      </c>
      <c r="D79" s="31" t="s">
        <v>73</v>
      </c>
      <c r="E79" s="31" t="s">
        <v>455</v>
      </c>
      <c r="F79" s="31">
        <v>6</v>
      </c>
      <c r="G79" s="31" t="s">
        <v>69</v>
      </c>
      <c r="H79" s="31" t="s">
        <v>71</v>
      </c>
    </row>
    <row r="80" spans="1:8">
      <c r="A80" s="31">
        <v>77</v>
      </c>
      <c r="B80" s="32">
        <v>2143014477</v>
      </c>
      <c r="C80" s="31" t="s">
        <v>538</v>
      </c>
      <c r="D80" s="31" t="s">
        <v>74</v>
      </c>
      <c r="E80" s="31" t="s">
        <v>455</v>
      </c>
      <c r="F80" s="31">
        <v>6</v>
      </c>
      <c r="G80" s="31" t="s">
        <v>69</v>
      </c>
      <c r="H80" s="31" t="s">
        <v>75</v>
      </c>
    </row>
    <row r="81" spans="1:8">
      <c r="A81" s="31">
        <v>78</v>
      </c>
      <c r="B81" s="32">
        <v>3143014083</v>
      </c>
      <c r="C81" s="31" t="s">
        <v>539</v>
      </c>
      <c r="D81" s="31" t="s">
        <v>92</v>
      </c>
      <c r="E81" s="31" t="s">
        <v>445</v>
      </c>
      <c r="F81" s="31">
        <v>6</v>
      </c>
      <c r="G81" s="31" t="s">
        <v>69</v>
      </c>
      <c r="H81" s="31" t="s">
        <v>75</v>
      </c>
    </row>
    <row r="82" spans="1:8">
      <c r="A82" s="31">
        <v>79</v>
      </c>
      <c r="B82" s="32">
        <v>2143014479</v>
      </c>
      <c r="C82" s="31" t="s">
        <v>540</v>
      </c>
      <c r="D82" s="31" t="s">
        <v>76</v>
      </c>
      <c r="E82" s="31" t="s">
        <v>447</v>
      </c>
      <c r="F82" s="31">
        <v>6</v>
      </c>
      <c r="G82" s="31" t="s">
        <v>69</v>
      </c>
      <c r="H82" s="31" t="s">
        <v>71</v>
      </c>
    </row>
    <row r="83" spans="1:8">
      <c r="A83" s="31">
        <v>80</v>
      </c>
      <c r="B83" s="32">
        <v>2143014481</v>
      </c>
      <c r="C83" s="31" t="s">
        <v>541</v>
      </c>
      <c r="D83" s="31" t="s">
        <v>542</v>
      </c>
      <c r="E83" s="31" t="s">
        <v>447</v>
      </c>
      <c r="F83" s="31">
        <v>6</v>
      </c>
      <c r="G83" s="31" t="s">
        <v>69</v>
      </c>
      <c r="H83" s="31" t="s">
        <v>71</v>
      </c>
    </row>
    <row r="84" spans="1:8">
      <c r="A84" s="31">
        <v>81</v>
      </c>
      <c r="B84" s="32">
        <v>3143014101</v>
      </c>
      <c r="C84" s="31" t="s">
        <v>543</v>
      </c>
      <c r="D84" s="31" t="s">
        <v>94</v>
      </c>
      <c r="E84" s="31" t="s">
        <v>460</v>
      </c>
      <c r="F84" s="31">
        <v>6</v>
      </c>
      <c r="G84" s="31" t="s">
        <v>69</v>
      </c>
      <c r="H84" s="31" t="s">
        <v>75</v>
      </c>
    </row>
    <row r="85" spans="1:8">
      <c r="A85" s="31">
        <v>82</v>
      </c>
      <c r="B85" s="32">
        <v>2143014485</v>
      </c>
      <c r="C85" s="31" t="s">
        <v>544</v>
      </c>
      <c r="D85" s="31" t="s">
        <v>78</v>
      </c>
      <c r="E85" s="31" t="s">
        <v>455</v>
      </c>
      <c r="F85" s="31">
        <v>6</v>
      </c>
      <c r="G85" s="31" t="s">
        <v>69</v>
      </c>
      <c r="H85" s="31" t="s">
        <v>75</v>
      </c>
    </row>
    <row r="86" spans="1:8">
      <c r="A86" s="31">
        <v>83</v>
      </c>
      <c r="B86" s="32">
        <v>2143014491</v>
      </c>
      <c r="C86" s="31" t="s">
        <v>545</v>
      </c>
      <c r="D86" s="31" t="s">
        <v>79</v>
      </c>
      <c r="E86" s="31" t="s">
        <v>447</v>
      </c>
      <c r="F86" s="31">
        <v>6</v>
      </c>
      <c r="G86" s="31" t="s">
        <v>69</v>
      </c>
      <c r="H86" s="31" t="s">
        <v>71</v>
      </c>
    </row>
    <row r="87" spans="1:8">
      <c r="A87" s="31">
        <v>84</v>
      </c>
      <c r="B87" s="32">
        <v>2143014492</v>
      </c>
      <c r="C87" s="31" t="s">
        <v>546</v>
      </c>
      <c r="D87" s="31" t="s">
        <v>80</v>
      </c>
      <c r="E87" s="31" t="s">
        <v>447</v>
      </c>
      <c r="F87" s="31">
        <v>6</v>
      </c>
      <c r="G87" s="31" t="s">
        <v>69</v>
      </c>
      <c r="H87" s="31" t="s">
        <v>75</v>
      </c>
    </row>
    <row r="88" spans="1:8">
      <c r="A88" s="31">
        <v>85</v>
      </c>
      <c r="B88" s="32">
        <v>2143014493</v>
      </c>
      <c r="C88" s="31" t="s">
        <v>547</v>
      </c>
      <c r="D88" s="31" t="s">
        <v>548</v>
      </c>
      <c r="E88" s="31" t="s">
        <v>447</v>
      </c>
      <c r="F88" s="31">
        <v>6</v>
      </c>
      <c r="G88" s="31" t="s">
        <v>69</v>
      </c>
      <c r="H88" s="31" t="s">
        <v>71</v>
      </c>
    </row>
    <row r="89" spans="1:8">
      <c r="A89" s="31">
        <v>86</v>
      </c>
      <c r="B89" s="32">
        <v>2143014494</v>
      </c>
      <c r="C89" s="31" t="s">
        <v>549</v>
      </c>
      <c r="D89" s="31" t="s">
        <v>82</v>
      </c>
      <c r="E89" s="31" t="s">
        <v>447</v>
      </c>
      <c r="F89" s="31">
        <v>6</v>
      </c>
      <c r="G89" s="31" t="s">
        <v>69</v>
      </c>
      <c r="H89" s="31" t="s">
        <v>75</v>
      </c>
    </row>
    <row r="90" spans="1:8">
      <c r="A90" s="31">
        <v>87</v>
      </c>
      <c r="B90" s="32">
        <v>2143014495</v>
      </c>
      <c r="C90" s="31" t="s">
        <v>550</v>
      </c>
      <c r="D90" s="31" t="s">
        <v>83</v>
      </c>
      <c r="E90" s="31" t="s">
        <v>447</v>
      </c>
      <c r="F90" s="31">
        <v>6</v>
      </c>
      <c r="G90" s="31" t="s">
        <v>69</v>
      </c>
      <c r="H90" s="31" t="s">
        <v>75</v>
      </c>
    </row>
    <row r="91" spans="1:8">
      <c r="A91" s="31">
        <v>88</v>
      </c>
      <c r="B91" s="32">
        <v>2143014497</v>
      </c>
      <c r="C91" s="31" t="s">
        <v>551</v>
      </c>
      <c r="D91" s="31" t="s">
        <v>84</v>
      </c>
      <c r="E91" s="31" t="s">
        <v>455</v>
      </c>
      <c r="F91" s="31">
        <v>6</v>
      </c>
      <c r="G91" s="31" t="s">
        <v>69</v>
      </c>
      <c r="H91" s="31" t="s">
        <v>75</v>
      </c>
    </row>
    <row r="92" spans="1:8">
      <c r="A92" s="31">
        <v>89</v>
      </c>
      <c r="B92" s="32">
        <v>3143014085</v>
      </c>
      <c r="C92" s="31" t="s">
        <v>552</v>
      </c>
      <c r="D92" s="31" t="s">
        <v>93</v>
      </c>
      <c r="E92" s="31" t="s">
        <v>445</v>
      </c>
      <c r="F92" s="31">
        <v>6</v>
      </c>
      <c r="G92" s="31" t="s">
        <v>69</v>
      </c>
      <c r="H92" s="31" t="s">
        <v>71</v>
      </c>
    </row>
    <row r="93" spans="1:8">
      <c r="A93" s="31">
        <v>90</v>
      </c>
      <c r="B93" s="32">
        <v>2143014498</v>
      </c>
      <c r="C93" s="31" t="s">
        <v>553</v>
      </c>
      <c r="D93" s="31" t="s">
        <v>85</v>
      </c>
      <c r="E93" s="31" t="s">
        <v>447</v>
      </c>
      <c r="F93" s="31">
        <v>6</v>
      </c>
      <c r="G93" s="31" t="s">
        <v>69</v>
      </c>
      <c r="H93" s="31" t="s">
        <v>71</v>
      </c>
    </row>
    <row r="94" spans="1:8">
      <c r="A94" s="31">
        <v>91</v>
      </c>
      <c r="C94" s="31" t="s">
        <v>554</v>
      </c>
      <c r="F94" s="31">
        <v>6</v>
      </c>
      <c r="G94" s="31" t="s">
        <v>69</v>
      </c>
      <c r="H94" s="31" t="s">
        <v>71</v>
      </c>
    </row>
    <row r="95" spans="1:8">
      <c r="A95" s="31">
        <v>92</v>
      </c>
      <c r="B95" s="32">
        <v>2143014499</v>
      </c>
      <c r="C95" s="31" t="s">
        <v>555</v>
      </c>
      <c r="D95" s="31" t="s">
        <v>86</v>
      </c>
      <c r="E95" s="31" t="s">
        <v>447</v>
      </c>
      <c r="F95" s="31">
        <v>6</v>
      </c>
      <c r="G95" s="31" t="s">
        <v>69</v>
      </c>
      <c r="H95" s="31" t="s">
        <v>71</v>
      </c>
    </row>
    <row r="96" spans="1:8">
      <c r="A96" s="31">
        <v>93</v>
      </c>
      <c r="B96" s="32">
        <v>2143014500</v>
      </c>
      <c r="C96" s="31" t="s">
        <v>556</v>
      </c>
      <c r="D96" s="31" t="s">
        <v>557</v>
      </c>
      <c r="E96" s="31" t="s">
        <v>447</v>
      </c>
      <c r="F96" s="31">
        <v>6</v>
      </c>
      <c r="G96" s="31" t="s">
        <v>69</v>
      </c>
      <c r="H96" s="31" t="s">
        <v>71</v>
      </c>
    </row>
    <row r="97" spans="1:8">
      <c r="A97" s="31">
        <v>94</v>
      </c>
      <c r="B97" s="32">
        <v>2143014501</v>
      </c>
      <c r="C97" s="31" t="s">
        <v>558</v>
      </c>
      <c r="D97" s="31" t="s">
        <v>88</v>
      </c>
      <c r="E97" s="31" t="s">
        <v>455</v>
      </c>
      <c r="F97" s="31">
        <v>6</v>
      </c>
      <c r="G97" s="31" t="s">
        <v>69</v>
      </c>
      <c r="H97" s="31" t="s">
        <v>75</v>
      </c>
    </row>
    <row r="98" spans="1:8">
      <c r="A98" s="31">
        <v>95</v>
      </c>
      <c r="B98" s="32">
        <v>2143014502</v>
      </c>
      <c r="C98" s="31" t="s">
        <v>559</v>
      </c>
      <c r="D98" s="31" t="s">
        <v>89</v>
      </c>
      <c r="E98" s="31" t="s">
        <v>447</v>
      </c>
      <c r="F98" s="31">
        <v>6</v>
      </c>
      <c r="G98" s="31" t="s">
        <v>69</v>
      </c>
      <c r="H98" s="31" t="s">
        <v>71</v>
      </c>
    </row>
    <row r="99" spans="1:8">
      <c r="A99" s="31">
        <v>96</v>
      </c>
      <c r="B99" s="32">
        <v>2143014503</v>
      </c>
      <c r="C99" s="31" t="s">
        <v>560</v>
      </c>
      <c r="D99" s="31" t="s">
        <v>90</v>
      </c>
      <c r="E99" s="31" t="s">
        <v>447</v>
      </c>
      <c r="F99" s="31">
        <v>6</v>
      </c>
      <c r="G99" s="31" t="s">
        <v>69</v>
      </c>
      <c r="H99" s="31" t="s">
        <v>75</v>
      </c>
    </row>
    <row r="100" spans="1:8">
      <c r="A100" s="31">
        <v>97</v>
      </c>
      <c r="C100" s="31" t="s">
        <v>561</v>
      </c>
      <c r="F100" s="31">
        <v>6</v>
      </c>
      <c r="G100" s="31" t="s">
        <v>69</v>
      </c>
      <c r="H100" s="31" t="s">
        <v>75</v>
      </c>
    </row>
    <row r="101" spans="1:8">
      <c r="A101" s="31">
        <v>98</v>
      </c>
      <c r="B101" s="32">
        <v>1143012963</v>
      </c>
      <c r="C101" s="31" t="s">
        <v>562</v>
      </c>
      <c r="E101" s="31" t="s">
        <v>520</v>
      </c>
      <c r="F101" s="31">
        <v>6</v>
      </c>
      <c r="G101" s="31" t="s">
        <v>69</v>
      </c>
      <c r="H101" s="31" t="s">
        <v>75</v>
      </c>
    </row>
    <row r="102" spans="1:8">
      <c r="A102" s="31">
        <v>99</v>
      </c>
      <c r="B102" s="32">
        <v>2143014504</v>
      </c>
      <c r="C102" s="31" t="s">
        <v>563</v>
      </c>
      <c r="D102" s="31" t="s">
        <v>91</v>
      </c>
      <c r="E102" s="31" t="s">
        <v>447</v>
      </c>
      <c r="F102" s="31">
        <v>6</v>
      </c>
      <c r="G102" s="31" t="s">
        <v>69</v>
      </c>
      <c r="H102" s="31" t="s">
        <v>75</v>
      </c>
    </row>
    <row r="103" spans="1:8">
      <c r="A103" s="31">
        <v>100</v>
      </c>
      <c r="B103" s="32">
        <v>3143014063</v>
      </c>
      <c r="C103" s="31" t="s">
        <v>564</v>
      </c>
      <c r="D103" s="31" t="s">
        <v>383</v>
      </c>
      <c r="E103" s="31" t="s">
        <v>445</v>
      </c>
      <c r="F103" s="31">
        <v>7</v>
      </c>
      <c r="G103" s="31" t="s">
        <v>371</v>
      </c>
      <c r="H103" s="31" t="s">
        <v>382</v>
      </c>
    </row>
    <row r="104" spans="1:8">
      <c r="A104" s="31">
        <v>101</v>
      </c>
      <c r="B104" s="32">
        <v>2143020056</v>
      </c>
      <c r="C104" s="31" t="s">
        <v>565</v>
      </c>
      <c r="D104" s="31" t="s">
        <v>380</v>
      </c>
      <c r="E104" s="31" t="s">
        <v>447</v>
      </c>
      <c r="F104" s="31">
        <v>7</v>
      </c>
      <c r="G104" s="31" t="s">
        <v>371</v>
      </c>
      <c r="H104" s="31" t="s">
        <v>373</v>
      </c>
    </row>
    <row r="105" spans="1:8">
      <c r="A105" s="31">
        <v>102</v>
      </c>
      <c r="B105" s="32">
        <v>2143014347</v>
      </c>
      <c r="C105" s="31" t="s">
        <v>566</v>
      </c>
      <c r="D105" s="31" t="s">
        <v>379</v>
      </c>
      <c r="E105" s="31" t="s">
        <v>447</v>
      </c>
      <c r="F105" s="31">
        <v>7</v>
      </c>
      <c r="G105" s="31" t="s">
        <v>371</v>
      </c>
      <c r="H105" s="31" t="s">
        <v>376</v>
      </c>
    </row>
    <row r="106" spans="1:8">
      <c r="A106" s="31">
        <v>104</v>
      </c>
      <c r="B106" s="32">
        <v>2143014331</v>
      </c>
      <c r="C106" s="31" t="s">
        <v>567</v>
      </c>
      <c r="D106" s="31" t="s">
        <v>372</v>
      </c>
      <c r="E106" s="31" t="s">
        <v>447</v>
      </c>
      <c r="F106" s="31">
        <v>7</v>
      </c>
      <c r="G106" s="31" t="s">
        <v>371</v>
      </c>
      <c r="H106" s="31" t="s">
        <v>373</v>
      </c>
    </row>
    <row r="107" spans="1:8">
      <c r="A107" s="31">
        <v>105</v>
      </c>
      <c r="B107" s="32">
        <v>3143014060</v>
      </c>
      <c r="C107" s="31" t="s">
        <v>568</v>
      </c>
      <c r="D107" s="31" t="s">
        <v>381</v>
      </c>
      <c r="E107" s="31" t="s">
        <v>460</v>
      </c>
      <c r="F107" s="31">
        <v>7</v>
      </c>
      <c r="G107" s="31" t="s">
        <v>371</v>
      </c>
      <c r="H107" s="31" t="s">
        <v>382</v>
      </c>
    </row>
    <row r="108" spans="1:8">
      <c r="A108" s="31">
        <v>106</v>
      </c>
      <c r="B108" s="32">
        <v>2143014336</v>
      </c>
      <c r="C108" s="31" t="s">
        <v>569</v>
      </c>
      <c r="D108" s="31" t="s">
        <v>570</v>
      </c>
      <c r="E108" s="31" t="s">
        <v>447</v>
      </c>
      <c r="F108" s="31">
        <v>7</v>
      </c>
      <c r="G108" s="31" t="s">
        <v>371</v>
      </c>
      <c r="H108" s="31" t="s">
        <v>373</v>
      </c>
    </row>
    <row r="109" spans="1:8">
      <c r="A109" s="31">
        <v>107</v>
      </c>
      <c r="B109" s="32">
        <v>2143014338</v>
      </c>
      <c r="C109" s="31" t="s">
        <v>571</v>
      </c>
      <c r="D109" s="31" t="s">
        <v>375</v>
      </c>
      <c r="E109" s="31" t="s">
        <v>447</v>
      </c>
      <c r="F109" s="31">
        <v>7</v>
      </c>
      <c r="G109" s="31" t="s">
        <v>371</v>
      </c>
      <c r="H109" s="31" t="s">
        <v>376</v>
      </c>
    </row>
    <row r="110" spans="1:8">
      <c r="A110" s="31">
        <v>108</v>
      </c>
      <c r="B110" s="32">
        <v>2143014339</v>
      </c>
      <c r="C110" s="31" t="s">
        <v>572</v>
      </c>
      <c r="D110" s="31" t="s">
        <v>573</v>
      </c>
      <c r="E110" s="31" t="s">
        <v>447</v>
      </c>
      <c r="F110" s="31">
        <v>7</v>
      </c>
      <c r="G110" s="31" t="s">
        <v>371</v>
      </c>
      <c r="H110" s="31" t="s">
        <v>376</v>
      </c>
    </row>
    <row r="111" spans="1:8">
      <c r="A111" s="31">
        <v>109</v>
      </c>
      <c r="B111" s="32">
        <v>2143014344</v>
      </c>
      <c r="C111" s="31" t="s">
        <v>574</v>
      </c>
      <c r="D111" s="31" t="s">
        <v>378</v>
      </c>
      <c r="E111" s="31" t="s">
        <v>447</v>
      </c>
      <c r="F111" s="31">
        <v>7</v>
      </c>
      <c r="G111" s="31" t="s">
        <v>371</v>
      </c>
      <c r="H111" s="31" t="s">
        <v>376</v>
      </c>
    </row>
    <row r="112" spans="1:8">
      <c r="A112" s="31">
        <v>111</v>
      </c>
      <c r="C112" s="31" t="s">
        <v>575</v>
      </c>
      <c r="F112" s="31">
        <v>7</v>
      </c>
      <c r="G112" s="31" t="s">
        <v>371</v>
      </c>
      <c r="H112" s="31" t="s">
        <v>382</v>
      </c>
    </row>
    <row r="113" spans="1:8">
      <c r="A113" s="31">
        <v>112</v>
      </c>
      <c r="B113" s="32">
        <v>1143019405</v>
      </c>
      <c r="C113" s="31" t="s">
        <v>576</v>
      </c>
      <c r="E113" s="31" t="s">
        <v>520</v>
      </c>
      <c r="F113" s="31">
        <v>7</v>
      </c>
      <c r="G113" s="31" t="s">
        <v>371</v>
      </c>
      <c r="H113" s="31" t="s">
        <v>373</v>
      </c>
    </row>
    <row r="114" spans="1:8">
      <c r="A114" s="31">
        <v>113</v>
      </c>
      <c r="B114" s="32">
        <v>2143014393</v>
      </c>
      <c r="C114" s="31" t="s">
        <v>577</v>
      </c>
      <c r="D114" s="31" t="s">
        <v>141</v>
      </c>
      <c r="E114" s="31" t="s">
        <v>447</v>
      </c>
      <c r="F114" s="31">
        <v>8</v>
      </c>
      <c r="G114" s="31" t="s">
        <v>140</v>
      </c>
      <c r="H114" s="31" t="s">
        <v>142</v>
      </c>
    </row>
    <row r="115" spans="1:8">
      <c r="A115" s="31">
        <v>114</v>
      </c>
      <c r="B115" s="32">
        <v>3143014072</v>
      </c>
      <c r="C115" s="31" t="s">
        <v>578</v>
      </c>
      <c r="D115" s="31" t="s">
        <v>152</v>
      </c>
      <c r="E115" s="31" t="s">
        <v>460</v>
      </c>
      <c r="F115" s="31">
        <v>8</v>
      </c>
      <c r="G115" s="31" t="s">
        <v>140</v>
      </c>
      <c r="H115" s="31" t="s">
        <v>153</v>
      </c>
    </row>
    <row r="116" spans="2:8">
      <c r="B116" s="32">
        <v>2143014539</v>
      </c>
      <c r="C116" s="31" t="s">
        <v>579</v>
      </c>
      <c r="D116" s="31" t="s">
        <v>151</v>
      </c>
      <c r="E116" s="31" t="s">
        <v>455</v>
      </c>
      <c r="F116" s="31">
        <v>8</v>
      </c>
      <c r="G116" s="31" t="s">
        <v>140</v>
      </c>
      <c r="H116" s="31" t="s">
        <v>142</v>
      </c>
    </row>
    <row r="117" spans="1:8">
      <c r="A117" s="31">
        <v>115</v>
      </c>
      <c r="B117" s="32">
        <v>2143014407</v>
      </c>
      <c r="C117" s="31" t="s">
        <v>580</v>
      </c>
      <c r="D117" s="31" t="s">
        <v>143</v>
      </c>
      <c r="E117" s="31" t="s">
        <v>455</v>
      </c>
      <c r="F117" s="31">
        <v>8</v>
      </c>
      <c r="G117" s="31" t="s">
        <v>140</v>
      </c>
      <c r="H117" s="31" t="s">
        <v>142</v>
      </c>
    </row>
    <row r="118" spans="1:8">
      <c r="A118" s="31">
        <v>116</v>
      </c>
      <c r="B118" s="32">
        <v>2143014410</v>
      </c>
      <c r="C118" s="31" t="s">
        <v>581</v>
      </c>
      <c r="D118" s="31" t="s">
        <v>582</v>
      </c>
      <c r="E118" s="31" t="s">
        <v>447</v>
      </c>
      <c r="F118" s="31">
        <v>8</v>
      </c>
      <c r="G118" s="31" t="s">
        <v>140</v>
      </c>
      <c r="H118" s="31" t="s">
        <v>142</v>
      </c>
    </row>
    <row r="119" spans="1:8">
      <c r="A119" s="31">
        <v>117</v>
      </c>
      <c r="B119" s="32">
        <v>2143014412</v>
      </c>
      <c r="C119" s="31" t="s">
        <v>583</v>
      </c>
      <c r="D119" s="31" t="s">
        <v>584</v>
      </c>
      <c r="E119" s="31" t="s">
        <v>447</v>
      </c>
      <c r="F119" s="31">
        <v>8</v>
      </c>
      <c r="G119" s="31" t="s">
        <v>140</v>
      </c>
      <c r="H119" s="31" t="s">
        <v>142</v>
      </c>
    </row>
    <row r="120" spans="1:8">
      <c r="A120" s="31">
        <v>118</v>
      </c>
      <c r="B120" s="32">
        <v>3143014073</v>
      </c>
      <c r="C120" s="31" t="s">
        <v>585</v>
      </c>
      <c r="D120" s="31" t="s">
        <v>154</v>
      </c>
      <c r="E120" s="31" t="s">
        <v>445</v>
      </c>
      <c r="F120" s="31">
        <v>8</v>
      </c>
      <c r="G120" s="31" t="s">
        <v>140</v>
      </c>
      <c r="H120" s="31" t="s">
        <v>153</v>
      </c>
    </row>
    <row r="121" spans="1:8">
      <c r="A121" s="31">
        <v>119</v>
      </c>
      <c r="B121" s="32">
        <v>3143014074</v>
      </c>
      <c r="C121" s="31" t="s">
        <v>586</v>
      </c>
      <c r="D121" s="31" t="s">
        <v>155</v>
      </c>
      <c r="E121" s="31" t="s">
        <v>460</v>
      </c>
      <c r="F121" s="31">
        <v>8</v>
      </c>
      <c r="G121" s="31" t="s">
        <v>140</v>
      </c>
      <c r="H121" s="31" t="s">
        <v>153</v>
      </c>
    </row>
    <row r="122" spans="1:8">
      <c r="A122" s="31">
        <v>120</v>
      </c>
      <c r="B122" s="32">
        <v>2143014419</v>
      </c>
      <c r="C122" s="31" t="s">
        <v>587</v>
      </c>
      <c r="D122" s="31" t="s">
        <v>147</v>
      </c>
      <c r="E122" s="31" t="s">
        <v>455</v>
      </c>
      <c r="F122" s="31">
        <v>8</v>
      </c>
      <c r="G122" s="31" t="s">
        <v>140</v>
      </c>
      <c r="H122" s="31" t="s">
        <v>142</v>
      </c>
    </row>
    <row r="123" spans="1:8">
      <c r="A123" s="31">
        <v>121</v>
      </c>
      <c r="B123" s="32">
        <v>2143014422</v>
      </c>
      <c r="C123" s="31" t="s">
        <v>588</v>
      </c>
      <c r="D123" s="31" t="s">
        <v>148</v>
      </c>
      <c r="E123" s="31" t="s">
        <v>455</v>
      </c>
      <c r="F123" s="31">
        <v>8</v>
      </c>
      <c r="G123" s="31" t="s">
        <v>140</v>
      </c>
      <c r="H123" s="31" t="s">
        <v>142</v>
      </c>
    </row>
    <row r="124" spans="1:8">
      <c r="A124" s="31">
        <v>122</v>
      </c>
      <c r="B124" s="32">
        <v>2143014424</v>
      </c>
      <c r="C124" s="31" t="s">
        <v>589</v>
      </c>
      <c r="D124" s="31" t="s">
        <v>149</v>
      </c>
      <c r="E124" s="31" t="s">
        <v>447</v>
      </c>
      <c r="F124" s="31">
        <v>8</v>
      </c>
      <c r="G124" s="31" t="s">
        <v>140</v>
      </c>
      <c r="H124" s="31" t="s">
        <v>142</v>
      </c>
    </row>
    <row r="125" spans="1:8">
      <c r="A125" s="31">
        <v>123</v>
      </c>
      <c r="B125" s="32">
        <v>2143014452</v>
      </c>
      <c r="C125" s="31" t="s">
        <v>590</v>
      </c>
      <c r="D125" s="31" t="s">
        <v>150</v>
      </c>
      <c r="E125" s="31" t="s">
        <v>447</v>
      </c>
      <c r="F125" s="31">
        <v>8</v>
      </c>
      <c r="G125" s="31" t="s">
        <v>140</v>
      </c>
      <c r="H125" s="31" t="s">
        <v>142</v>
      </c>
    </row>
    <row r="126" spans="1:8">
      <c r="A126" s="31">
        <v>124</v>
      </c>
      <c r="C126" s="31" t="s">
        <v>591</v>
      </c>
      <c r="F126" s="31">
        <v>8</v>
      </c>
      <c r="G126" s="31" t="s">
        <v>140</v>
      </c>
      <c r="H126" s="31" t="s">
        <v>142</v>
      </c>
    </row>
    <row r="127" spans="1:8">
      <c r="A127" s="31">
        <v>125</v>
      </c>
      <c r="C127" s="31" t="s">
        <v>592</v>
      </c>
      <c r="F127" s="31">
        <v>8</v>
      </c>
      <c r="G127" s="31" t="s">
        <v>140</v>
      </c>
      <c r="H127" s="31" t="s">
        <v>153</v>
      </c>
    </row>
    <row r="128" spans="1:8">
      <c r="A128" s="31">
        <v>126</v>
      </c>
      <c r="B128" s="32">
        <v>1143010496</v>
      </c>
      <c r="C128" s="31" t="s">
        <v>593</v>
      </c>
      <c r="E128" s="31" t="s">
        <v>520</v>
      </c>
      <c r="F128" s="31">
        <v>8</v>
      </c>
      <c r="G128" s="31" t="s">
        <v>140</v>
      </c>
      <c r="H128" s="31" t="s">
        <v>142</v>
      </c>
    </row>
    <row r="129" spans="1:8">
      <c r="A129" s="31">
        <v>127</v>
      </c>
      <c r="B129" s="32">
        <v>2143012939</v>
      </c>
      <c r="C129" s="31" t="s">
        <v>594</v>
      </c>
      <c r="D129" s="31" t="s">
        <v>284</v>
      </c>
      <c r="E129" s="31" t="s">
        <v>447</v>
      </c>
      <c r="F129" s="31">
        <v>9</v>
      </c>
      <c r="G129" s="31" t="s">
        <v>277</v>
      </c>
      <c r="H129" s="31" t="s">
        <v>279</v>
      </c>
    </row>
    <row r="130" spans="1:8">
      <c r="A130" s="31">
        <v>128</v>
      </c>
      <c r="B130" s="32">
        <v>3143011137</v>
      </c>
      <c r="C130" s="31" t="s">
        <v>595</v>
      </c>
      <c r="D130" s="31" t="s">
        <v>287</v>
      </c>
      <c r="E130" s="31" t="s">
        <v>445</v>
      </c>
      <c r="F130" s="31">
        <v>9</v>
      </c>
      <c r="G130" s="31" t="s">
        <v>277</v>
      </c>
      <c r="H130" s="31" t="s">
        <v>279</v>
      </c>
    </row>
    <row r="131" spans="1:8">
      <c r="A131" s="31">
        <v>129</v>
      </c>
      <c r="B131" s="32">
        <v>2143012934</v>
      </c>
      <c r="C131" s="31" t="s">
        <v>596</v>
      </c>
      <c r="D131" s="31" t="s">
        <v>281</v>
      </c>
      <c r="E131" s="31" t="s">
        <v>447</v>
      </c>
      <c r="F131" s="31">
        <v>9</v>
      </c>
      <c r="G131" s="31" t="s">
        <v>277</v>
      </c>
      <c r="H131" s="31" t="s">
        <v>279</v>
      </c>
    </row>
    <row r="132" spans="1:8">
      <c r="A132" s="31">
        <v>130</v>
      </c>
      <c r="B132" s="32">
        <v>2143012935</v>
      </c>
      <c r="C132" s="31" t="s">
        <v>597</v>
      </c>
      <c r="D132" s="31" t="s">
        <v>282</v>
      </c>
      <c r="E132" s="31" t="s">
        <v>455</v>
      </c>
      <c r="F132" s="31">
        <v>9</v>
      </c>
      <c r="G132" s="31" t="s">
        <v>277</v>
      </c>
      <c r="H132" s="31" t="s">
        <v>279</v>
      </c>
    </row>
    <row r="133" spans="1:8">
      <c r="A133" s="31">
        <v>131</v>
      </c>
      <c r="B133" s="32">
        <v>2143020057</v>
      </c>
      <c r="C133" s="31" t="s">
        <v>598</v>
      </c>
      <c r="D133" s="31" t="s">
        <v>599</v>
      </c>
      <c r="E133" s="31" t="s">
        <v>455</v>
      </c>
      <c r="F133" s="31">
        <v>9</v>
      </c>
      <c r="G133" s="31" t="s">
        <v>277</v>
      </c>
      <c r="H133" s="31" t="s">
        <v>279</v>
      </c>
    </row>
    <row r="134" spans="1:8">
      <c r="A134" s="31">
        <v>132</v>
      </c>
      <c r="B134" s="32">
        <v>2143012940</v>
      </c>
      <c r="C134" s="31" t="s">
        <v>600</v>
      </c>
      <c r="D134" s="31" t="s">
        <v>285</v>
      </c>
      <c r="E134" s="31" t="s">
        <v>455</v>
      </c>
      <c r="F134" s="31">
        <v>9</v>
      </c>
      <c r="G134" s="31" t="s">
        <v>277</v>
      </c>
      <c r="H134" s="31" t="s">
        <v>279</v>
      </c>
    </row>
    <row r="135" spans="1:8">
      <c r="A135" s="31">
        <v>133</v>
      </c>
      <c r="B135" s="32">
        <v>2143020058</v>
      </c>
      <c r="C135" s="31" t="s">
        <v>601</v>
      </c>
      <c r="D135" s="31" t="s">
        <v>286</v>
      </c>
      <c r="E135" s="31" t="s">
        <v>455</v>
      </c>
      <c r="F135" s="31">
        <v>9</v>
      </c>
      <c r="G135" s="31" t="s">
        <v>277</v>
      </c>
      <c r="H135" s="31" t="s">
        <v>279</v>
      </c>
    </row>
    <row r="136" spans="1:8">
      <c r="A136" s="31">
        <v>134</v>
      </c>
      <c r="B136" s="32">
        <v>2143012938</v>
      </c>
      <c r="C136" s="31" t="s">
        <v>602</v>
      </c>
      <c r="D136" s="31" t="s">
        <v>283</v>
      </c>
      <c r="E136" s="31" t="s">
        <v>455</v>
      </c>
      <c r="F136" s="31">
        <v>9</v>
      </c>
      <c r="G136" s="31" t="s">
        <v>277</v>
      </c>
      <c r="H136" s="31" t="s">
        <v>279</v>
      </c>
    </row>
    <row r="137" spans="1:8">
      <c r="A137" s="31">
        <v>135</v>
      </c>
      <c r="B137" s="32">
        <v>2143012932</v>
      </c>
      <c r="C137" s="31" t="s">
        <v>603</v>
      </c>
      <c r="D137" s="31" t="s">
        <v>280</v>
      </c>
      <c r="E137" s="31" t="s">
        <v>447</v>
      </c>
      <c r="F137" s="31">
        <v>9</v>
      </c>
      <c r="G137" s="31" t="s">
        <v>277</v>
      </c>
      <c r="H137" s="31" t="s">
        <v>279</v>
      </c>
    </row>
    <row r="138" spans="1:8">
      <c r="A138" s="31">
        <v>136</v>
      </c>
      <c r="B138" s="32">
        <v>2143012931</v>
      </c>
      <c r="C138" s="31" t="s">
        <v>604</v>
      </c>
      <c r="D138" s="31" t="s">
        <v>278</v>
      </c>
      <c r="E138" s="31" t="s">
        <v>447</v>
      </c>
      <c r="F138" s="31">
        <v>9</v>
      </c>
      <c r="G138" s="31" t="s">
        <v>277</v>
      </c>
      <c r="H138" s="31" t="s">
        <v>279</v>
      </c>
    </row>
    <row r="139" spans="1:8">
      <c r="A139" s="31">
        <v>137</v>
      </c>
      <c r="C139" s="31" t="s">
        <v>605</v>
      </c>
      <c r="F139" s="31">
        <v>9</v>
      </c>
      <c r="G139" s="31" t="s">
        <v>277</v>
      </c>
      <c r="H139" s="31" t="s">
        <v>279</v>
      </c>
    </row>
    <row r="140" spans="1:8">
      <c r="A140" s="31">
        <v>138</v>
      </c>
      <c r="B140" s="32">
        <v>2143012954</v>
      </c>
      <c r="C140" s="31" t="s">
        <v>606</v>
      </c>
      <c r="E140" s="31" t="s">
        <v>455</v>
      </c>
      <c r="F140" s="31">
        <v>10</v>
      </c>
      <c r="G140" s="31" t="s">
        <v>409</v>
      </c>
      <c r="H140" s="31" t="s">
        <v>419</v>
      </c>
    </row>
    <row r="141" spans="1:8">
      <c r="A141" s="31">
        <v>139</v>
      </c>
      <c r="B141" s="32">
        <v>2143012951</v>
      </c>
      <c r="C141" s="31" t="s">
        <v>607</v>
      </c>
      <c r="D141" s="31" t="s">
        <v>412</v>
      </c>
      <c r="E141" s="31" t="s">
        <v>447</v>
      </c>
      <c r="F141" s="31">
        <v>10</v>
      </c>
      <c r="G141" s="31" t="s">
        <v>409</v>
      </c>
      <c r="H141" s="31" t="s">
        <v>411</v>
      </c>
    </row>
    <row r="142" spans="1:8">
      <c r="A142" s="31">
        <v>140</v>
      </c>
      <c r="B142" s="32">
        <v>3143011141</v>
      </c>
      <c r="C142" s="31" t="s">
        <v>608</v>
      </c>
      <c r="D142" s="31" t="s">
        <v>420</v>
      </c>
      <c r="E142" s="31" t="s">
        <v>460</v>
      </c>
      <c r="F142" s="31">
        <v>10</v>
      </c>
      <c r="G142" s="31" t="s">
        <v>409</v>
      </c>
      <c r="H142" s="31" t="s">
        <v>419</v>
      </c>
    </row>
    <row r="143" spans="1:8">
      <c r="A143" s="31">
        <v>141</v>
      </c>
      <c r="B143" s="32">
        <v>2143012955</v>
      </c>
      <c r="C143" s="31" t="s">
        <v>609</v>
      </c>
      <c r="D143" s="31" t="s">
        <v>415</v>
      </c>
      <c r="E143" s="31" t="s">
        <v>447</v>
      </c>
      <c r="F143" s="31">
        <v>10</v>
      </c>
      <c r="G143" s="31" t="s">
        <v>409</v>
      </c>
      <c r="H143" s="31" t="s">
        <v>411</v>
      </c>
    </row>
    <row r="144" spans="1:8">
      <c r="A144" s="31">
        <v>142</v>
      </c>
      <c r="B144" s="32">
        <v>2143012952</v>
      </c>
      <c r="C144" s="31" t="s">
        <v>610</v>
      </c>
      <c r="D144" s="31" t="s">
        <v>413</v>
      </c>
      <c r="E144" s="31" t="s">
        <v>447</v>
      </c>
      <c r="F144" s="31">
        <v>10</v>
      </c>
      <c r="G144" s="31" t="s">
        <v>409</v>
      </c>
      <c r="H144" s="31" t="s">
        <v>411</v>
      </c>
    </row>
    <row r="145" spans="1:8">
      <c r="A145" s="31">
        <v>143</v>
      </c>
      <c r="B145" s="32">
        <v>2143012957</v>
      </c>
      <c r="C145" s="31" t="s">
        <v>611</v>
      </c>
      <c r="D145" s="31" t="s">
        <v>612</v>
      </c>
      <c r="E145" s="31" t="s">
        <v>447</v>
      </c>
      <c r="F145" s="31">
        <v>10</v>
      </c>
      <c r="G145" s="31" t="s">
        <v>409</v>
      </c>
      <c r="H145" s="31" t="s">
        <v>411</v>
      </c>
    </row>
    <row r="146" spans="1:8">
      <c r="A146" s="31">
        <v>144</v>
      </c>
      <c r="B146" s="32">
        <v>2143004722</v>
      </c>
      <c r="C146" s="31" t="s">
        <v>613</v>
      </c>
      <c r="D146" s="31" t="s">
        <v>410</v>
      </c>
      <c r="E146" s="31" t="s">
        <v>455</v>
      </c>
      <c r="F146" s="31">
        <v>10</v>
      </c>
      <c r="G146" s="31" t="s">
        <v>409</v>
      </c>
      <c r="H146" s="31" t="s">
        <v>411</v>
      </c>
    </row>
    <row r="147" spans="1:8">
      <c r="A147" s="31">
        <v>145</v>
      </c>
      <c r="B147" s="32">
        <v>2143009028</v>
      </c>
      <c r="C147" s="31" t="s">
        <v>614</v>
      </c>
      <c r="E147" s="31" t="s">
        <v>455</v>
      </c>
      <c r="F147" s="31">
        <v>10</v>
      </c>
      <c r="G147" s="31" t="s">
        <v>409</v>
      </c>
      <c r="H147" s="31" t="s">
        <v>411</v>
      </c>
    </row>
    <row r="148" spans="1:8">
      <c r="A148" s="31">
        <v>146</v>
      </c>
      <c r="B148" s="32">
        <v>2143012961</v>
      </c>
      <c r="C148" s="31" t="s">
        <v>615</v>
      </c>
      <c r="D148" s="31" t="s">
        <v>417</v>
      </c>
      <c r="E148" s="31" t="s">
        <v>447</v>
      </c>
      <c r="F148" s="31">
        <v>10</v>
      </c>
      <c r="G148" s="31" t="s">
        <v>409</v>
      </c>
      <c r="H148" s="31" t="s">
        <v>411</v>
      </c>
    </row>
    <row r="149" spans="1:8">
      <c r="A149" s="31">
        <v>147</v>
      </c>
      <c r="C149" s="31" t="s">
        <v>616</v>
      </c>
      <c r="F149" s="31">
        <v>10</v>
      </c>
      <c r="G149" s="31" t="s">
        <v>409</v>
      </c>
      <c r="H149" s="31" t="s">
        <v>411</v>
      </c>
    </row>
    <row r="150" spans="1:8">
      <c r="A150" s="31">
        <v>148</v>
      </c>
      <c r="B150" s="32">
        <v>3143011140</v>
      </c>
      <c r="C150" s="31" t="s">
        <v>617</v>
      </c>
      <c r="D150" s="31" t="s">
        <v>418</v>
      </c>
      <c r="E150" s="31" t="s">
        <v>445</v>
      </c>
      <c r="F150" s="31">
        <v>10</v>
      </c>
      <c r="G150" s="31" t="s">
        <v>409</v>
      </c>
      <c r="H150" s="31" t="s">
        <v>419</v>
      </c>
    </row>
    <row r="151" spans="1:8">
      <c r="A151" s="31">
        <v>149</v>
      </c>
      <c r="B151" s="32">
        <v>2143012953</v>
      </c>
      <c r="C151" s="31" t="s">
        <v>618</v>
      </c>
      <c r="D151" s="31" t="s">
        <v>414</v>
      </c>
      <c r="E151" s="31" t="s">
        <v>447</v>
      </c>
      <c r="F151" s="31">
        <v>10</v>
      </c>
      <c r="G151" s="31" t="s">
        <v>409</v>
      </c>
      <c r="H151" s="31" t="s">
        <v>411</v>
      </c>
    </row>
    <row r="152" spans="1:8">
      <c r="A152" s="31">
        <v>150</v>
      </c>
      <c r="C152" s="31" t="s">
        <v>619</v>
      </c>
      <c r="F152" s="31">
        <v>10</v>
      </c>
      <c r="G152" s="31" t="s">
        <v>409</v>
      </c>
      <c r="H152" s="31" t="s">
        <v>419</v>
      </c>
    </row>
    <row r="153" spans="1:8">
      <c r="A153" s="31">
        <v>151</v>
      </c>
      <c r="C153" s="31" t="s">
        <v>620</v>
      </c>
      <c r="F153" s="31">
        <v>11</v>
      </c>
      <c r="G153" s="31" t="s">
        <v>95</v>
      </c>
      <c r="H153" s="31" t="s">
        <v>97</v>
      </c>
    </row>
    <row r="154" spans="1:8">
      <c r="A154" s="31">
        <v>152</v>
      </c>
      <c r="B154" s="32">
        <v>2143012987</v>
      </c>
      <c r="C154" s="31" t="s">
        <v>621</v>
      </c>
      <c r="D154" s="31" t="s">
        <v>101</v>
      </c>
      <c r="E154" s="31" t="s">
        <v>447</v>
      </c>
      <c r="F154" s="31">
        <v>11</v>
      </c>
      <c r="G154" s="31" t="s">
        <v>95</v>
      </c>
      <c r="H154" s="31" t="s">
        <v>97</v>
      </c>
    </row>
    <row r="155" spans="1:8">
      <c r="A155" s="31">
        <v>153</v>
      </c>
      <c r="B155" s="32">
        <v>2143012984</v>
      </c>
      <c r="C155" s="31" t="s">
        <v>622</v>
      </c>
      <c r="D155" s="31" t="s">
        <v>99</v>
      </c>
      <c r="E155" s="31" t="s">
        <v>447</v>
      </c>
      <c r="F155" s="31">
        <v>11</v>
      </c>
      <c r="G155" s="31" t="s">
        <v>95</v>
      </c>
      <c r="H155" s="31" t="s">
        <v>97</v>
      </c>
    </row>
    <row r="156" spans="1:8">
      <c r="A156" s="31">
        <v>154</v>
      </c>
      <c r="B156" s="32">
        <v>2143012981</v>
      </c>
      <c r="C156" s="31" t="s">
        <v>623</v>
      </c>
      <c r="D156" s="31" t="s">
        <v>96</v>
      </c>
      <c r="E156" s="31" t="s">
        <v>447</v>
      </c>
      <c r="F156" s="31">
        <v>11</v>
      </c>
      <c r="G156" s="31" t="s">
        <v>95</v>
      </c>
      <c r="H156" s="31" t="s">
        <v>97</v>
      </c>
    </row>
    <row r="157" spans="1:8">
      <c r="A157" s="31">
        <v>155</v>
      </c>
      <c r="B157" s="32">
        <v>2143012994</v>
      </c>
      <c r="C157" s="31" t="s">
        <v>624</v>
      </c>
      <c r="D157" s="31" t="s">
        <v>105</v>
      </c>
      <c r="E157" s="31" t="s">
        <v>447</v>
      </c>
      <c r="F157" s="31">
        <v>11</v>
      </c>
      <c r="G157" s="31" t="s">
        <v>95</v>
      </c>
      <c r="H157" s="31" t="s">
        <v>103</v>
      </c>
    </row>
    <row r="158" spans="1:8">
      <c r="A158" s="31">
        <v>156</v>
      </c>
      <c r="B158" s="32">
        <v>2143012982</v>
      </c>
      <c r="C158" s="31" t="s">
        <v>625</v>
      </c>
      <c r="D158" s="31" t="s">
        <v>98</v>
      </c>
      <c r="E158" s="31" t="s">
        <v>447</v>
      </c>
      <c r="F158" s="31">
        <v>11</v>
      </c>
      <c r="G158" s="31" t="s">
        <v>95</v>
      </c>
      <c r="H158" s="31" t="s">
        <v>97</v>
      </c>
    </row>
    <row r="159" spans="1:8">
      <c r="A159" s="31">
        <v>157</v>
      </c>
      <c r="B159" s="32">
        <v>3143011146</v>
      </c>
      <c r="C159" s="31" t="s">
        <v>626</v>
      </c>
      <c r="D159" s="31" t="s">
        <v>109</v>
      </c>
      <c r="E159" s="31" t="s">
        <v>460</v>
      </c>
      <c r="F159" s="31">
        <v>11</v>
      </c>
      <c r="G159" s="31" t="s">
        <v>95</v>
      </c>
      <c r="H159" s="31" t="s">
        <v>97</v>
      </c>
    </row>
    <row r="160" spans="1:8">
      <c r="A160" s="31">
        <v>158</v>
      </c>
      <c r="B160" s="32">
        <v>1143019407</v>
      </c>
      <c r="C160" s="31" t="s">
        <v>627</v>
      </c>
      <c r="E160" s="31" t="s">
        <v>520</v>
      </c>
      <c r="F160" s="31">
        <v>11</v>
      </c>
      <c r="G160" s="31" t="s">
        <v>95</v>
      </c>
      <c r="H160" s="31" t="s">
        <v>103</v>
      </c>
    </row>
    <row r="161" spans="1:8">
      <c r="A161" s="31">
        <v>159</v>
      </c>
      <c r="B161" s="32">
        <v>3143011148</v>
      </c>
      <c r="C161" s="31" t="s">
        <v>628</v>
      </c>
      <c r="D161" s="31" t="s">
        <v>110</v>
      </c>
      <c r="E161" s="31" t="s">
        <v>460</v>
      </c>
      <c r="F161" s="31">
        <v>11</v>
      </c>
      <c r="G161" s="31" t="s">
        <v>95</v>
      </c>
      <c r="H161" s="31" t="s">
        <v>103</v>
      </c>
    </row>
    <row r="162" spans="1:8">
      <c r="A162" s="31">
        <v>160</v>
      </c>
      <c r="B162" s="32">
        <v>2143012995</v>
      </c>
      <c r="C162" s="31" t="s">
        <v>629</v>
      </c>
      <c r="D162" s="31" t="s">
        <v>106</v>
      </c>
      <c r="E162" s="31" t="s">
        <v>447</v>
      </c>
      <c r="F162" s="31">
        <v>11</v>
      </c>
      <c r="G162" s="31" t="s">
        <v>95</v>
      </c>
      <c r="H162" s="31" t="s">
        <v>103</v>
      </c>
    </row>
    <row r="163" spans="1:8">
      <c r="A163" s="31">
        <v>161</v>
      </c>
      <c r="B163" s="32">
        <v>3143011149</v>
      </c>
      <c r="C163" s="31" t="s">
        <v>630</v>
      </c>
      <c r="D163" s="31" t="s">
        <v>111</v>
      </c>
      <c r="E163" s="31" t="s">
        <v>460</v>
      </c>
      <c r="F163" s="31">
        <v>11</v>
      </c>
      <c r="G163" s="31" t="s">
        <v>95</v>
      </c>
      <c r="H163" s="31" t="s">
        <v>97</v>
      </c>
    </row>
    <row r="164" spans="1:8">
      <c r="A164" s="31">
        <v>162</v>
      </c>
      <c r="B164" s="32">
        <v>2143013002</v>
      </c>
      <c r="C164" s="31" t="s">
        <v>631</v>
      </c>
      <c r="D164" s="31" t="s">
        <v>108</v>
      </c>
      <c r="E164" s="31" t="s">
        <v>455</v>
      </c>
      <c r="F164" s="31">
        <v>11</v>
      </c>
      <c r="G164" s="31" t="s">
        <v>95</v>
      </c>
      <c r="H164" s="31" t="s">
        <v>103</v>
      </c>
    </row>
    <row r="165" spans="1:8">
      <c r="A165" s="31">
        <v>163</v>
      </c>
      <c r="B165" s="32">
        <v>2143012993</v>
      </c>
      <c r="C165" s="31" t="s">
        <v>632</v>
      </c>
      <c r="D165" s="31" t="s">
        <v>104</v>
      </c>
      <c r="E165" s="31" t="s">
        <v>455</v>
      </c>
      <c r="F165" s="31">
        <v>11</v>
      </c>
      <c r="G165" s="31" t="s">
        <v>95</v>
      </c>
      <c r="H165" s="31" t="s">
        <v>103</v>
      </c>
    </row>
    <row r="166" spans="1:8">
      <c r="A166" s="31">
        <v>164</v>
      </c>
      <c r="B166" s="32">
        <v>2143012997</v>
      </c>
      <c r="C166" s="31" t="s">
        <v>633</v>
      </c>
      <c r="D166" s="31" t="s">
        <v>107</v>
      </c>
      <c r="E166" s="31" t="s">
        <v>455</v>
      </c>
      <c r="F166" s="31">
        <v>11</v>
      </c>
      <c r="G166" s="31" t="s">
        <v>95</v>
      </c>
      <c r="H166" s="31" t="s">
        <v>103</v>
      </c>
    </row>
    <row r="167" spans="1:8">
      <c r="A167" s="31">
        <v>165</v>
      </c>
      <c r="B167" s="32">
        <v>2143012985</v>
      </c>
      <c r="C167" s="31" t="s">
        <v>634</v>
      </c>
      <c r="D167" s="31" t="s">
        <v>100</v>
      </c>
      <c r="E167" s="31" t="s">
        <v>455</v>
      </c>
      <c r="F167" s="31">
        <v>11</v>
      </c>
      <c r="G167" s="31" t="s">
        <v>95</v>
      </c>
      <c r="H167" s="31" t="s">
        <v>97</v>
      </c>
    </row>
    <row r="168" spans="1:8">
      <c r="A168" s="31">
        <v>166</v>
      </c>
      <c r="C168" s="31" t="s">
        <v>635</v>
      </c>
      <c r="F168" s="31">
        <v>11</v>
      </c>
      <c r="G168" s="31" t="s">
        <v>95</v>
      </c>
      <c r="H168" s="31" t="s">
        <v>97</v>
      </c>
    </row>
    <row r="169" spans="1:8">
      <c r="A169" s="31">
        <v>167</v>
      </c>
      <c r="C169" s="31" t="s">
        <v>636</v>
      </c>
      <c r="F169" s="31">
        <v>11</v>
      </c>
      <c r="G169" s="31" t="s">
        <v>95</v>
      </c>
      <c r="H169" s="31" t="s">
        <v>97</v>
      </c>
    </row>
    <row r="170" spans="1:8">
      <c r="A170" s="31">
        <v>168</v>
      </c>
      <c r="B170" s="32">
        <v>2143012992</v>
      </c>
      <c r="C170" s="31" t="s">
        <v>637</v>
      </c>
      <c r="D170" s="31" t="s">
        <v>102</v>
      </c>
      <c r="E170" s="31" t="s">
        <v>447</v>
      </c>
      <c r="F170" s="31">
        <v>11</v>
      </c>
      <c r="G170" s="31" t="s">
        <v>95</v>
      </c>
      <c r="H170" s="31" t="s">
        <v>103</v>
      </c>
    </row>
    <row r="171" spans="1:8">
      <c r="A171" s="31">
        <v>169</v>
      </c>
      <c r="B171" s="32">
        <v>2143014238</v>
      </c>
      <c r="C171" s="31" t="s">
        <v>638</v>
      </c>
      <c r="E171" s="31" t="s">
        <v>455</v>
      </c>
      <c r="F171" s="31">
        <v>12</v>
      </c>
      <c r="G171" s="31" t="s">
        <v>112</v>
      </c>
      <c r="H171" s="31" t="s">
        <v>114</v>
      </c>
    </row>
    <row r="172" spans="1:8">
      <c r="A172" s="31">
        <v>170</v>
      </c>
      <c r="B172" s="32">
        <v>2143014237</v>
      </c>
      <c r="C172" s="31" t="s">
        <v>639</v>
      </c>
      <c r="D172" s="31" t="s">
        <v>113</v>
      </c>
      <c r="E172" s="31" t="s">
        <v>455</v>
      </c>
      <c r="F172" s="31">
        <v>12</v>
      </c>
      <c r="G172" s="31" t="s">
        <v>112</v>
      </c>
      <c r="H172" s="31" t="s">
        <v>114</v>
      </c>
    </row>
    <row r="173" spans="1:8">
      <c r="A173" s="31">
        <v>171</v>
      </c>
      <c r="C173" s="31" t="s">
        <v>640</v>
      </c>
      <c r="F173" s="31">
        <v>12</v>
      </c>
      <c r="G173" s="31" t="s">
        <v>112</v>
      </c>
      <c r="H173" s="31" t="s">
        <v>127</v>
      </c>
    </row>
    <row r="174" spans="1:8">
      <c r="A174" s="31">
        <v>172</v>
      </c>
      <c r="B174" s="32">
        <v>1143010390</v>
      </c>
      <c r="C174" s="31" t="s">
        <v>641</v>
      </c>
      <c r="E174" s="31" t="s">
        <v>520</v>
      </c>
      <c r="F174" s="31">
        <v>12</v>
      </c>
      <c r="G174" s="31" t="s">
        <v>112</v>
      </c>
      <c r="H174" s="31" t="s">
        <v>116</v>
      </c>
    </row>
    <row r="175" spans="1:8">
      <c r="A175" s="31">
        <v>173</v>
      </c>
      <c r="B175" s="32">
        <v>2143014240</v>
      </c>
      <c r="C175" s="31" t="s">
        <v>642</v>
      </c>
      <c r="D175" s="31" t="s">
        <v>115</v>
      </c>
      <c r="E175" s="31" t="s">
        <v>455</v>
      </c>
      <c r="F175" s="31">
        <v>12</v>
      </c>
      <c r="G175" s="31" t="s">
        <v>112</v>
      </c>
      <c r="H175" s="31" t="s">
        <v>116</v>
      </c>
    </row>
    <row r="176" spans="1:8">
      <c r="A176" s="31">
        <v>174</v>
      </c>
      <c r="B176" s="32">
        <v>3143014047</v>
      </c>
      <c r="C176" s="31" t="s">
        <v>643</v>
      </c>
      <c r="D176" s="31" t="s">
        <v>126</v>
      </c>
      <c r="E176" s="31" t="s">
        <v>445</v>
      </c>
      <c r="F176" s="31">
        <v>12</v>
      </c>
      <c r="G176" s="31" t="s">
        <v>112</v>
      </c>
      <c r="H176" s="31" t="s">
        <v>127</v>
      </c>
    </row>
    <row r="177" spans="1:8">
      <c r="A177" s="31">
        <v>175</v>
      </c>
      <c r="B177" s="32">
        <v>2143014244</v>
      </c>
      <c r="C177" s="31" t="s">
        <v>644</v>
      </c>
      <c r="D177" s="31" t="s">
        <v>119</v>
      </c>
      <c r="E177" s="31" t="s">
        <v>447</v>
      </c>
      <c r="F177" s="31">
        <v>12</v>
      </c>
      <c r="G177" s="31" t="s">
        <v>112</v>
      </c>
      <c r="H177" s="31" t="s">
        <v>114</v>
      </c>
    </row>
    <row r="178" spans="1:8">
      <c r="A178" s="31">
        <v>176</v>
      </c>
      <c r="B178" s="32">
        <v>2143014246</v>
      </c>
      <c r="C178" s="31" t="s">
        <v>645</v>
      </c>
      <c r="D178" s="31" t="s">
        <v>121</v>
      </c>
      <c r="E178" s="31" t="s">
        <v>447</v>
      </c>
      <c r="F178" s="31">
        <v>12</v>
      </c>
      <c r="G178" s="31" t="s">
        <v>112</v>
      </c>
      <c r="H178" s="31" t="s">
        <v>114</v>
      </c>
    </row>
    <row r="179" spans="1:8">
      <c r="A179" s="31">
        <v>177</v>
      </c>
      <c r="B179" s="32">
        <v>2143014241</v>
      </c>
      <c r="C179" s="31" t="s">
        <v>646</v>
      </c>
      <c r="D179" s="31" t="s">
        <v>117</v>
      </c>
      <c r="E179" s="31" t="s">
        <v>455</v>
      </c>
      <c r="F179" s="31">
        <v>12</v>
      </c>
      <c r="G179" s="31" t="s">
        <v>112</v>
      </c>
      <c r="H179" s="31" t="s">
        <v>114</v>
      </c>
    </row>
    <row r="180" spans="1:8">
      <c r="A180" s="31">
        <v>178</v>
      </c>
      <c r="B180" s="32">
        <v>3143014049</v>
      </c>
      <c r="C180" s="31" t="s">
        <v>647</v>
      </c>
      <c r="D180" s="31" t="s">
        <v>128</v>
      </c>
      <c r="E180" s="31" t="s">
        <v>445</v>
      </c>
      <c r="F180" s="31">
        <v>12</v>
      </c>
      <c r="G180" s="31" t="s">
        <v>112</v>
      </c>
      <c r="H180" s="31" t="s">
        <v>127</v>
      </c>
    </row>
    <row r="181" spans="1:8">
      <c r="A181" s="31">
        <v>179</v>
      </c>
      <c r="B181" s="32">
        <v>2143014252</v>
      </c>
      <c r="C181" s="31" t="s">
        <v>648</v>
      </c>
      <c r="D181" s="31" t="s">
        <v>122</v>
      </c>
      <c r="E181" s="31" t="s">
        <v>447</v>
      </c>
      <c r="F181" s="31">
        <v>12</v>
      </c>
      <c r="G181" s="31" t="s">
        <v>112</v>
      </c>
      <c r="H181" s="31" t="s">
        <v>116</v>
      </c>
    </row>
    <row r="182" spans="1:8">
      <c r="A182" s="31">
        <v>180</v>
      </c>
      <c r="B182" s="32">
        <v>2143014460</v>
      </c>
      <c r="C182" s="31" t="s">
        <v>649</v>
      </c>
      <c r="D182" s="31" t="s">
        <v>125</v>
      </c>
      <c r="E182" s="31" t="s">
        <v>447</v>
      </c>
      <c r="F182" s="31">
        <v>12</v>
      </c>
      <c r="G182" s="31" t="s">
        <v>112</v>
      </c>
      <c r="H182" s="31" t="s">
        <v>116</v>
      </c>
    </row>
    <row r="183" spans="1:8">
      <c r="A183" s="31">
        <v>181</v>
      </c>
      <c r="B183" s="32">
        <v>2143014257</v>
      </c>
      <c r="C183" s="31" t="s">
        <v>650</v>
      </c>
      <c r="D183" s="31" t="s">
        <v>124</v>
      </c>
      <c r="E183" s="31" t="s">
        <v>455</v>
      </c>
      <c r="F183" s="31">
        <v>12</v>
      </c>
      <c r="G183" s="31" t="s">
        <v>112</v>
      </c>
      <c r="H183" s="31" t="s">
        <v>114</v>
      </c>
    </row>
    <row r="184" spans="1:8">
      <c r="A184" s="31">
        <v>182</v>
      </c>
      <c r="B184" s="32">
        <v>2143014243</v>
      </c>
      <c r="C184" s="31" t="s">
        <v>651</v>
      </c>
      <c r="D184" s="31" t="s">
        <v>652</v>
      </c>
      <c r="E184" s="31" t="s">
        <v>447</v>
      </c>
      <c r="F184" s="31">
        <v>12</v>
      </c>
      <c r="G184" s="31" t="s">
        <v>112</v>
      </c>
      <c r="H184" s="31" t="s">
        <v>114</v>
      </c>
    </row>
    <row r="185" spans="1:8">
      <c r="A185" s="31">
        <v>183</v>
      </c>
      <c r="B185" s="32">
        <v>2143014245</v>
      </c>
      <c r="C185" s="31" t="s">
        <v>653</v>
      </c>
      <c r="D185" s="31" t="s">
        <v>120</v>
      </c>
      <c r="E185" s="31" t="s">
        <v>455</v>
      </c>
      <c r="F185" s="31">
        <v>12</v>
      </c>
      <c r="G185" s="31" t="s">
        <v>112</v>
      </c>
      <c r="H185" s="31" t="s">
        <v>114</v>
      </c>
    </row>
    <row r="186" spans="1:8">
      <c r="A186" s="31">
        <v>184</v>
      </c>
      <c r="B186" s="32">
        <v>2143014254</v>
      </c>
      <c r="C186" s="31" t="s">
        <v>654</v>
      </c>
      <c r="D186" s="31" t="s">
        <v>123</v>
      </c>
      <c r="E186" s="31" t="s">
        <v>447</v>
      </c>
      <c r="F186" s="31">
        <v>12</v>
      </c>
      <c r="G186" s="31" t="s">
        <v>112</v>
      </c>
      <c r="H186" s="31" t="s">
        <v>116</v>
      </c>
    </row>
    <row r="187" spans="1:8">
      <c r="A187" s="31">
        <v>185</v>
      </c>
      <c r="B187" s="32">
        <v>3143014055</v>
      </c>
      <c r="C187" s="31" t="s">
        <v>655</v>
      </c>
      <c r="D187" s="31" t="s">
        <v>272</v>
      </c>
      <c r="E187" s="31" t="s">
        <v>445</v>
      </c>
      <c r="F187" s="31">
        <v>13</v>
      </c>
      <c r="G187" s="31" t="s">
        <v>263</v>
      </c>
      <c r="H187" s="31" t="s">
        <v>273</v>
      </c>
    </row>
    <row r="188" spans="1:8">
      <c r="A188" s="31">
        <v>186</v>
      </c>
      <c r="B188" s="32">
        <v>2143014291</v>
      </c>
      <c r="C188" s="31" t="s">
        <v>656</v>
      </c>
      <c r="D188" s="31" t="s">
        <v>269</v>
      </c>
      <c r="E188" s="31" t="s">
        <v>447</v>
      </c>
      <c r="F188" s="31">
        <v>13</v>
      </c>
      <c r="G188" s="31" t="s">
        <v>263</v>
      </c>
      <c r="H188" s="31" t="s">
        <v>265</v>
      </c>
    </row>
    <row r="189" spans="1:8">
      <c r="A189" s="31">
        <v>187</v>
      </c>
      <c r="B189" s="32">
        <v>3143014087</v>
      </c>
      <c r="C189" s="31" t="s">
        <v>657</v>
      </c>
      <c r="D189" s="31" t="s">
        <v>275</v>
      </c>
      <c r="E189" s="31" t="s">
        <v>460</v>
      </c>
      <c r="F189" s="31">
        <v>13</v>
      </c>
      <c r="G189" s="31" t="s">
        <v>263</v>
      </c>
      <c r="H189" s="31" t="s">
        <v>273</v>
      </c>
    </row>
    <row r="190" spans="1:8">
      <c r="A190" s="31">
        <v>188</v>
      </c>
      <c r="B190" s="32">
        <v>2143014296</v>
      </c>
      <c r="C190" s="31" t="s">
        <v>658</v>
      </c>
      <c r="D190" s="31" t="s">
        <v>270</v>
      </c>
      <c r="E190" s="31" t="s">
        <v>447</v>
      </c>
      <c r="F190" s="31">
        <v>13</v>
      </c>
      <c r="G190" s="31" t="s">
        <v>263</v>
      </c>
      <c r="H190" s="31" t="s">
        <v>265</v>
      </c>
    </row>
    <row r="191" spans="1:8">
      <c r="A191" s="31">
        <v>189</v>
      </c>
      <c r="B191" s="32">
        <v>2143014434</v>
      </c>
      <c r="C191" s="31" t="s">
        <v>659</v>
      </c>
      <c r="D191" s="31" t="s">
        <v>271</v>
      </c>
      <c r="E191" s="31" t="s">
        <v>447</v>
      </c>
      <c r="F191" s="31">
        <v>13</v>
      </c>
      <c r="G191" s="31" t="s">
        <v>263</v>
      </c>
      <c r="H191" s="31" t="s">
        <v>265</v>
      </c>
    </row>
    <row r="192" spans="1:8">
      <c r="A192" s="31">
        <v>190</v>
      </c>
      <c r="B192" s="32">
        <v>2143014280</v>
      </c>
      <c r="C192" s="31" t="s">
        <v>660</v>
      </c>
      <c r="D192" s="31" t="s">
        <v>264</v>
      </c>
      <c r="E192" s="31" t="s">
        <v>447</v>
      </c>
      <c r="F192" s="31">
        <v>13</v>
      </c>
      <c r="G192" s="31" t="s">
        <v>263</v>
      </c>
      <c r="H192" s="31" t="s">
        <v>265</v>
      </c>
    </row>
    <row r="193" spans="1:8">
      <c r="A193" s="31">
        <v>191</v>
      </c>
      <c r="B193" s="32">
        <v>2143014287</v>
      </c>
      <c r="C193" s="31" t="s">
        <v>661</v>
      </c>
      <c r="D193" s="31" t="s">
        <v>267</v>
      </c>
      <c r="E193" s="31" t="s">
        <v>447</v>
      </c>
      <c r="F193" s="31">
        <v>13</v>
      </c>
      <c r="G193" s="31" t="s">
        <v>263</v>
      </c>
      <c r="H193" s="31" t="s">
        <v>265</v>
      </c>
    </row>
    <row r="194" spans="1:8">
      <c r="A194" s="31">
        <v>192</v>
      </c>
      <c r="B194" s="32">
        <v>2143014285</v>
      </c>
      <c r="C194" s="31" t="s">
        <v>662</v>
      </c>
      <c r="D194" s="31" t="s">
        <v>663</v>
      </c>
      <c r="E194" s="31" t="s">
        <v>447</v>
      </c>
      <c r="F194" s="31">
        <v>13</v>
      </c>
      <c r="G194" s="31" t="s">
        <v>263</v>
      </c>
      <c r="H194" s="31" t="s">
        <v>265</v>
      </c>
    </row>
    <row r="195" spans="1:8">
      <c r="A195" s="31">
        <v>193</v>
      </c>
      <c r="C195" s="31" t="s">
        <v>664</v>
      </c>
      <c r="F195" s="31">
        <v>13</v>
      </c>
      <c r="G195" s="31" t="s">
        <v>263</v>
      </c>
      <c r="H195" s="31" t="s">
        <v>273</v>
      </c>
    </row>
    <row r="196" spans="1:8">
      <c r="A196" s="31">
        <v>194</v>
      </c>
      <c r="B196" s="32">
        <v>2143013524</v>
      </c>
      <c r="C196" s="31" t="s">
        <v>665</v>
      </c>
      <c r="D196" s="31" t="s">
        <v>393</v>
      </c>
      <c r="E196" s="31" t="s">
        <v>455</v>
      </c>
      <c r="F196" s="31">
        <v>14</v>
      </c>
      <c r="G196" s="31" t="s">
        <v>384</v>
      </c>
      <c r="H196" s="31" t="s">
        <v>386</v>
      </c>
    </row>
    <row r="197" spans="1:8">
      <c r="A197" s="31">
        <v>195</v>
      </c>
      <c r="B197" s="32">
        <v>2143012922</v>
      </c>
      <c r="C197" s="31" t="s">
        <v>666</v>
      </c>
      <c r="D197" s="31" t="s">
        <v>389</v>
      </c>
      <c r="E197" s="31" t="s">
        <v>447</v>
      </c>
      <c r="F197" s="31">
        <v>14</v>
      </c>
      <c r="G197" s="31" t="s">
        <v>384</v>
      </c>
      <c r="H197" s="31" t="s">
        <v>386</v>
      </c>
    </row>
    <row r="198" spans="1:8">
      <c r="A198" s="31">
        <v>196</v>
      </c>
      <c r="B198" s="32">
        <v>2143012921</v>
      </c>
      <c r="C198" s="31" t="s">
        <v>667</v>
      </c>
      <c r="D198" s="31" t="s">
        <v>388</v>
      </c>
      <c r="E198" s="31" t="s">
        <v>447</v>
      </c>
      <c r="F198" s="31">
        <v>14</v>
      </c>
      <c r="G198" s="31" t="s">
        <v>384</v>
      </c>
      <c r="H198" s="31" t="s">
        <v>386</v>
      </c>
    </row>
    <row r="199" spans="1:8">
      <c r="A199" s="31">
        <v>197</v>
      </c>
      <c r="B199" s="32">
        <v>2143012929</v>
      </c>
      <c r="C199" s="31" t="s">
        <v>668</v>
      </c>
      <c r="D199" s="31" t="s">
        <v>392</v>
      </c>
      <c r="E199" s="31" t="s">
        <v>447</v>
      </c>
      <c r="F199" s="31">
        <v>14</v>
      </c>
      <c r="G199" s="31" t="s">
        <v>384</v>
      </c>
      <c r="H199" s="31" t="s">
        <v>386</v>
      </c>
    </row>
    <row r="200" spans="1:8">
      <c r="A200" s="31">
        <v>198</v>
      </c>
      <c r="B200" s="32">
        <v>2143012920</v>
      </c>
      <c r="C200" s="31" t="s">
        <v>669</v>
      </c>
      <c r="D200" s="31" t="s">
        <v>387</v>
      </c>
      <c r="E200" s="31" t="s">
        <v>447</v>
      </c>
      <c r="F200" s="31">
        <v>14</v>
      </c>
      <c r="G200" s="31" t="s">
        <v>384</v>
      </c>
      <c r="H200" s="31" t="s">
        <v>386</v>
      </c>
    </row>
    <row r="201" spans="1:8">
      <c r="A201" s="31">
        <v>199</v>
      </c>
      <c r="B201" s="32">
        <v>3143011132</v>
      </c>
      <c r="C201" s="31" t="s">
        <v>670</v>
      </c>
      <c r="D201" s="31" t="s">
        <v>394</v>
      </c>
      <c r="E201" s="31" t="s">
        <v>460</v>
      </c>
      <c r="F201" s="31">
        <v>14</v>
      </c>
      <c r="G201" s="31" t="s">
        <v>384</v>
      </c>
      <c r="H201" s="31" t="s">
        <v>395</v>
      </c>
    </row>
    <row r="202" spans="1:8">
      <c r="A202" s="31">
        <v>200</v>
      </c>
      <c r="B202" s="32">
        <v>2143012928</v>
      </c>
      <c r="C202" s="31" t="s">
        <v>671</v>
      </c>
      <c r="D202" s="31" t="s">
        <v>391</v>
      </c>
      <c r="E202" s="31" t="s">
        <v>455</v>
      </c>
      <c r="F202" s="31">
        <v>14</v>
      </c>
      <c r="G202" s="31" t="s">
        <v>384</v>
      </c>
      <c r="H202" s="31" t="s">
        <v>386</v>
      </c>
    </row>
    <row r="203" spans="1:8">
      <c r="A203" s="31">
        <v>201</v>
      </c>
      <c r="B203" s="32">
        <v>3143011133</v>
      </c>
      <c r="C203" s="31" t="s">
        <v>672</v>
      </c>
      <c r="D203" s="31" t="s">
        <v>396</v>
      </c>
      <c r="E203" s="31" t="s">
        <v>460</v>
      </c>
      <c r="F203" s="31">
        <v>14</v>
      </c>
      <c r="G203" s="31" t="s">
        <v>384</v>
      </c>
      <c r="H203" s="31" t="s">
        <v>395</v>
      </c>
    </row>
    <row r="204" spans="1:8">
      <c r="A204" s="31">
        <v>202</v>
      </c>
      <c r="B204" s="32">
        <v>2143012925</v>
      </c>
      <c r="C204" s="31" t="s">
        <v>673</v>
      </c>
      <c r="D204" s="31" t="s">
        <v>390</v>
      </c>
      <c r="E204" s="31" t="s">
        <v>447</v>
      </c>
      <c r="F204" s="31">
        <v>14</v>
      </c>
      <c r="G204" s="31" t="s">
        <v>384</v>
      </c>
      <c r="H204" s="31" t="s">
        <v>386</v>
      </c>
    </row>
    <row r="205" spans="1:8">
      <c r="A205" s="31">
        <v>203</v>
      </c>
      <c r="B205" s="32">
        <v>2143012917</v>
      </c>
      <c r="C205" s="31" t="s">
        <v>674</v>
      </c>
      <c r="D205" s="31" t="s">
        <v>385</v>
      </c>
      <c r="E205" s="31" t="s">
        <v>447</v>
      </c>
      <c r="F205" s="31">
        <v>14</v>
      </c>
      <c r="G205" s="31" t="s">
        <v>384</v>
      </c>
      <c r="H205" s="31" t="s">
        <v>386</v>
      </c>
    </row>
    <row r="206" spans="1:8">
      <c r="A206" s="31">
        <v>204</v>
      </c>
      <c r="C206" s="31" t="s">
        <v>675</v>
      </c>
      <c r="F206" s="31">
        <v>14</v>
      </c>
      <c r="G206" s="31" t="s">
        <v>384</v>
      </c>
      <c r="H206" s="31" t="s">
        <v>395</v>
      </c>
    </row>
    <row r="207" spans="1:8">
      <c r="A207" s="31">
        <v>205</v>
      </c>
      <c r="C207" s="31" t="s">
        <v>676</v>
      </c>
      <c r="F207" s="31">
        <v>14</v>
      </c>
      <c r="G207" s="31" t="s">
        <v>384</v>
      </c>
      <c r="H207" s="31" t="s">
        <v>386</v>
      </c>
    </row>
    <row r="208" spans="1:8">
      <c r="A208" s="31">
        <v>206</v>
      </c>
      <c r="B208" s="32">
        <v>2143012738</v>
      </c>
      <c r="C208" s="31" t="s">
        <v>677</v>
      </c>
      <c r="D208" s="31" t="s">
        <v>289</v>
      </c>
      <c r="E208" s="31" t="s">
        <v>447</v>
      </c>
      <c r="F208" s="31">
        <v>15</v>
      </c>
      <c r="G208" s="31" t="s">
        <v>288</v>
      </c>
      <c r="H208" s="31" t="s">
        <v>290</v>
      </c>
    </row>
    <row r="209" spans="1:8">
      <c r="A209" s="31">
        <v>207</v>
      </c>
      <c r="B209" s="32">
        <v>2143012740</v>
      </c>
      <c r="C209" s="31" t="s">
        <v>678</v>
      </c>
      <c r="D209" s="31" t="s">
        <v>679</v>
      </c>
      <c r="E209" s="31" t="s">
        <v>447</v>
      </c>
      <c r="F209" s="31">
        <v>15</v>
      </c>
      <c r="G209" s="31" t="s">
        <v>288</v>
      </c>
      <c r="H209" s="31" t="s">
        <v>292</v>
      </c>
    </row>
    <row r="210" spans="1:8">
      <c r="A210" s="31">
        <v>208</v>
      </c>
      <c r="B210" s="32">
        <v>2143012742</v>
      </c>
      <c r="C210" s="31" t="s">
        <v>680</v>
      </c>
      <c r="D210" s="31" t="s">
        <v>293</v>
      </c>
      <c r="E210" s="31" t="s">
        <v>447</v>
      </c>
      <c r="F210" s="31">
        <v>15</v>
      </c>
      <c r="G210" s="31" t="s">
        <v>288</v>
      </c>
      <c r="H210" s="31" t="s">
        <v>290</v>
      </c>
    </row>
    <row r="211" spans="1:8">
      <c r="A211" s="31">
        <v>209</v>
      </c>
      <c r="B211" s="32">
        <v>2143012749</v>
      </c>
      <c r="C211" s="31" t="s">
        <v>681</v>
      </c>
      <c r="D211" s="31" t="s">
        <v>294</v>
      </c>
      <c r="E211" s="31" t="s">
        <v>447</v>
      </c>
      <c r="F211" s="31">
        <v>15</v>
      </c>
      <c r="G211" s="31" t="s">
        <v>288</v>
      </c>
      <c r="H211" s="31" t="s">
        <v>290</v>
      </c>
    </row>
    <row r="212" spans="1:8">
      <c r="A212" s="31">
        <v>210</v>
      </c>
      <c r="B212" s="32">
        <v>2143012751</v>
      </c>
      <c r="C212" s="31" t="s">
        <v>682</v>
      </c>
      <c r="D212" s="31" t="s">
        <v>295</v>
      </c>
      <c r="E212" s="31" t="s">
        <v>447</v>
      </c>
      <c r="F212" s="31">
        <v>15</v>
      </c>
      <c r="G212" s="31" t="s">
        <v>288</v>
      </c>
      <c r="H212" s="31" t="s">
        <v>292</v>
      </c>
    </row>
    <row r="213" spans="1:8">
      <c r="A213" s="31">
        <v>211</v>
      </c>
      <c r="B213" s="32">
        <v>2143012753</v>
      </c>
      <c r="C213" s="31" t="s">
        <v>683</v>
      </c>
      <c r="D213" s="31" t="s">
        <v>296</v>
      </c>
      <c r="E213" s="31" t="s">
        <v>447</v>
      </c>
      <c r="F213" s="31">
        <v>15</v>
      </c>
      <c r="G213" s="31" t="s">
        <v>288</v>
      </c>
      <c r="H213" s="31" t="s">
        <v>292</v>
      </c>
    </row>
    <row r="214" spans="1:8">
      <c r="A214" s="31">
        <v>212</v>
      </c>
      <c r="B214" s="32">
        <v>3143011114</v>
      </c>
      <c r="C214" s="31" t="s">
        <v>684</v>
      </c>
      <c r="D214" s="31" t="s">
        <v>303</v>
      </c>
      <c r="E214" s="31" t="s">
        <v>445</v>
      </c>
      <c r="F214" s="31">
        <v>15</v>
      </c>
      <c r="G214" s="31" t="s">
        <v>288</v>
      </c>
      <c r="H214" s="31" t="s">
        <v>304</v>
      </c>
    </row>
    <row r="215" spans="1:8">
      <c r="A215" s="31">
        <v>213</v>
      </c>
      <c r="B215" s="32">
        <v>3143011115</v>
      </c>
      <c r="C215" s="31" t="s">
        <v>685</v>
      </c>
      <c r="D215" s="31" t="s">
        <v>305</v>
      </c>
      <c r="E215" s="31" t="s">
        <v>445</v>
      </c>
      <c r="F215" s="31">
        <v>15</v>
      </c>
      <c r="G215" s="31" t="s">
        <v>288</v>
      </c>
      <c r="H215" s="31" t="s">
        <v>304</v>
      </c>
    </row>
    <row r="216" spans="1:8">
      <c r="A216" s="31">
        <v>214</v>
      </c>
      <c r="B216" s="32">
        <v>2143012756</v>
      </c>
      <c r="C216" s="31" t="s">
        <v>686</v>
      </c>
      <c r="D216" s="31" t="s">
        <v>297</v>
      </c>
      <c r="E216" s="31" t="s">
        <v>455</v>
      </c>
      <c r="F216" s="31">
        <v>15</v>
      </c>
      <c r="G216" s="31" t="s">
        <v>288</v>
      </c>
      <c r="H216" s="31" t="s">
        <v>292</v>
      </c>
    </row>
    <row r="217" spans="1:8">
      <c r="A217" s="31">
        <v>215</v>
      </c>
      <c r="B217" s="32">
        <v>2143012758</v>
      </c>
      <c r="C217" s="31" t="s">
        <v>687</v>
      </c>
      <c r="D217" s="31" t="s">
        <v>688</v>
      </c>
      <c r="E217" s="31" t="s">
        <v>447</v>
      </c>
      <c r="F217" s="31">
        <v>15</v>
      </c>
      <c r="G217" s="31" t="s">
        <v>288</v>
      </c>
      <c r="H217" s="31" t="s">
        <v>292</v>
      </c>
    </row>
    <row r="218" spans="1:8">
      <c r="A218" s="31">
        <v>216</v>
      </c>
      <c r="B218" s="32">
        <v>2143012761</v>
      </c>
      <c r="C218" s="31" t="s">
        <v>689</v>
      </c>
      <c r="D218" s="31" t="s">
        <v>299</v>
      </c>
      <c r="E218" s="31" t="s">
        <v>455</v>
      </c>
      <c r="F218" s="31">
        <v>15</v>
      </c>
      <c r="G218" s="31" t="s">
        <v>288</v>
      </c>
      <c r="H218" s="31" t="s">
        <v>290</v>
      </c>
    </row>
    <row r="219" spans="1:8">
      <c r="A219" s="31">
        <v>217</v>
      </c>
      <c r="B219" s="32">
        <v>2143012763</v>
      </c>
      <c r="C219" s="31" t="s">
        <v>690</v>
      </c>
      <c r="D219" s="31" t="s">
        <v>300</v>
      </c>
      <c r="E219" s="31" t="s">
        <v>447</v>
      </c>
      <c r="F219" s="31">
        <v>15</v>
      </c>
      <c r="G219" s="31" t="s">
        <v>288</v>
      </c>
      <c r="H219" s="31" t="s">
        <v>292</v>
      </c>
    </row>
    <row r="220" spans="1:8">
      <c r="A220" s="31">
        <v>218</v>
      </c>
      <c r="B220" s="32">
        <v>2143012914</v>
      </c>
      <c r="C220" s="31" t="s">
        <v>691</v>
      </c>
      <c r="D220" s="31" t="s">
        <v>302</v>
      </c>
      <c r="E220" s="31" t="s">
        <v>455</v>
      </c>
      <c r="F220" s="31">
        <v>15</v>
      </c>
      <c r="G220" s="31" t="s">
        <v>288</v>
      </c>
      <c r="H220" s="31" t="s">
        <v>290</v>
      </c>
    </row>
    <row r="221" spans="1:8">
      <c r="A221" s="31">
        <v>219</v>
      </c>
      <c r="B221" s="32">
        <v>3143011116</v>
      </c>
      <c r="C221" s="31" t="s">
        <v>692</v>
      </c>
      <c r="D221" s="31" t="s">
        <v>306</v>
      </c>
      <c r="E221" s="31" t="s">
        <v>445</v>
      </c>
      <c r="F221" s="31">
        <v>15</v>
      </c>
      <c r="G221" s="31" t="s">
        <v>288</v>
      </c>
      <c r="H221" s="31" t="s">
        <v>304</v>
      </c>
    </row>
    <row r="222" spans="1:8">
      <c r="A222" s="31">
        <v>220</v>
      </c>
      <c r="B222" s="32">
        <v>2143012769</v>
      </c>
      <c r="C222" s="31" t="s">
        <v>693</v>
      </c>
      <c r="D222" s="31" t="s">
        <v>301</v>
      </c>
      <c r="E222" s="31" t="s">
        <v>447</v>
      </c>
      <c r="F222" s="31">
        <v>15</v>
      </c>
      <c r="G222" s="31" t="s">
        <v>288</v>
      </c>
      <c r="H222" s="31" t="s">
        <v>292</v>
      </c>
    </row>
    <row r="223" spans="1:8">
      <c r="A223" s="31">
        <v>221</v>
      </c>
      <c r="C223" s="31" t="s">
        <v>694</v>
      </c>
      <c r="F223" s="31">
        <v>15</v>
      </c>
      <c r="G223" s="31" t="s">
        <v>288</v>
      </c>
      <c r="H223" s="31" t="s">
        <v>304</v>
      </c>
    </row>
    <row r="224" spans="1:8">
      <c r="A224" s="31">
        <v>222</v>
      </c>
      <c r="B224" s="32">
        <v>1143001212</v>
      </c>
      <c r="C224" s="31" t="s">
        <v>695</v>
      </c>
      <c r="E224" s="31" t="s">
        <v>520</v>
      </c>
      <c r="F224" s="31">
        <v>15</v>
      </c>
      <c r="G224" s="31" t="s">
        <v>288</v>
      </c>
      <c r="H224" s="31" t="s">
        <v>304</v>
      </c>
    </row>
    <row r="225" spans="1:8">
      <c r="A225" s="31">
        <v>223</v>
      </c>
      <c r="B225" s="32">
        <v>2143014311</v>
      </c>
      <c r="C225" s="31" t="s">
        <v>696</v>
      </c>
      <c r="D225" s="31" t="s">
        <v>400</v>
      </c>
      <c r="E225" s="31" t="s">
        <v>447</v>
      </c>
      <c r="F225" s="31">
        <v>16</v>
      </c>
      <c r="G225" s="31" t="s">
        <v>397</v>
      </c>
      <c r="H225" s="31" t="s">
        <v>399</v>
      </c>
    </row>
    <row r="226" spans="1:8">
      <c r="A226" s="31">
        <v>224</v>
      </c>
      <c r="B226" s="32">
        <v>3143014057</v>
      </c>
      <c r="C226" s="31" t="s">
        <v>697</v>
      </c>
      <c r="D226" s="31" t="s">
        <v>407</v>
      </c>
      <c r="E226" s="31" t="s">
        <v>445</v>
      </c>
      <c r="F226" s="31">
        <v>16</v>
      </c>
      <c r="G226" s="31" t="s">
        <v>397</v>
      </c>
      <c r="H226" s="31" t="s">
        <v>406</v>
      </c>
    </row>
    <row r="227" spans="1:8">
      <c r="A227" s="31">
        <v>225</v>
      </c>
      <c r="B227" s="32">
        <v>3143014056</v>
      </c>
      <c r="C227" s="31" t="s">
        <v>698</v>
      </c>
      <c r="D227" s="31" t="s">
        <v>405</v>
      </c>
      <c r="E227" s="31" t="s">
        <v>445</v>
      </c>
      <c r="F227" s="31">
        <v>16</v>
      </c>
      <c r="G227" s="31" t="s">
        <v>397</v>
      </c>
      <c r="H227" s="31" t="s">
        <v>406</v>
      </c>
    </row>
    <row r="228" spans="1:8">
      <c r="A228" s="31">
        <v>226</v>
      </c>
      <c r="B228" s="32">
        <v>2143014321</v>
      </c>
      <c r="C228" s="31" t="s">
        <v>699</v>
      </c>
      <c r="D228" s="31" t="s">
        <v>404</v>
      </c>
      <c r="E228" s="31" t="s">
        <v>447</v>
      </c>
      <c r="F228" s="31">
        <v>16</v>
      </c>
      <c r="G228" s="31" t="s">
        <v>397</v>
      </c>
      <c r="H228" s="31" t="s">
        <v>399</v>
      </c>
    </row>
    <row r="229" spans="1:8">
      <c r="A229" s="31">
        <v>227</v>
      </c>
      <c r="B229" s="32">
        <v>2143014320</v>
      </c>
      <c r="C229" s="31" t="s">
        <v>700</v>
      </c>
      <c r="D229" s="31" t="s">
        <v>403</v>
      </c>
      <c r="E229" s="31" t="s">
        <v>447</v>
      </c>
      <c r="F229" s="31">
        <v>16</v>
      </c>
      <c r="G229" s="31" t="s">
        <v>397</v>
      </c>
      <c r="H229" s="31" t="s">
        <v>399</v>
      </c>
    </row>
    <row r="230" spans="1:8">
      <c r="A230" s="31">
        <v>228</v>
      </c>
      <c r="B230" s="32">
        <v>2143014318</v>
      </c>
      <c r="C230" s="31" t="s">
        <v>701</v>
      </c>
      <c r="D230" s="31" t="s">
        <v>402</v>
      </c>
      <c r="E230" s="31" t="s">
        <v>447</v>
      </c>
      <c r="F230" s="31">
        <v>16</v>
      </c>
      <c r="G230" s="31" t="s">
        <v>397</v>
      </c>
      <c r="H230" s="31" t="s">
        <v>399</v>
      </c>
    </row>
    <row r="231" spans="1:8">
      <c r="A231" s="31">
        <v>229</v>
      </c>
      <c r="B231" s="32">
        <v>3143014058</v>
      </c>
      <c r="C231" s="31" t="s">
        <v>702</v>
      </c>
      <c r="D231" s="31" t="s">
        <v>408</v>
      </c>
      <c r="E231" s="31" t="s">
        <v>460</v>
      </c>
      <c r="F231" s="31">
        <v>16</v>
      </c>
      <c r="G231" s="31" t="s">
        <v>397</v>
      </c>
      <c r="H231" s="31" t="s">
        <v>406</v>
      </c>
    </row>
    <row r="232" spans="1:8">
      <c r="A232" s="31">
        <v>230</v>
      </c>
      <c r="B232" s="32">
        <v>2143014315</v>
      </c>
      <c r="C232" s="31" t="s">
        <v>703</v>
      </c>
      <c r="D232" s="31" t="s">
        <v>401</v>
      </c>
      <c r="E232" s="31" t="s">
        <v>455</v>
      </c>
      <c r="F232" s="31">
        <v>16</v>
      </c>
      <c r="G232" s="31" t="s">
        <v>397</v>
      </c>
      <c r="H232" s="31" t="s">
        <v>399</v>
      </c>
    </row>
    <row r="233" spans="1:8">
      <c r="A233" s="31">
        <v>231</v>
      </c>
      <c r="B233" s="32">
        <v>2143014310</v>
      </c>
      <c r="C233" s="31" t="s">
        <v>704</v>
      </c>
      <c r="D233" s="31" t="s">
        <v>398</v>
      </c>
      <c r="E233" s="31" t="s">
        <v>447</v>
      </c>
      <c r="F233" s="31">
        <v>16</v>
      </c>
      <c r="G233" s="31" t="s">
        <v>397</v>
      </c>
      <c r="H233" s="31" t="s">
        <v>399</v>
      </c>
    </row>
    <row r="234" spans="1:8">
      <c r="A234" s="31">
        <v>232</v>
      </c>
      <c r="C234" s="31" t="s">
        <v>705</v>
      </c>
      <c r="F234" s="31">
        <v>16</v>
      </c>
      <c r="G234" s="31" t="s">
        <v>397</v>
      </c>
      <c r="H234" s="31" t="s">
        <v>406</v>
      </c>
    </row>
    <row r="235" spans="1:8">
      <c r="A235" s="31">
        <v>233</v>
      </c>
      <c r="C235" s="31" t="s">
        <v>706</v>
      </c>
      <c r="F235" s="31">
        <v>17</v>
      </c>
      <c r="G235" s="31" t="s">
        <v>186</v>
      </c>
      <c r="H235" s="31" t="s">
        <v>188</v>
      </c>
    </row>
    <row r="236" spans="1:8">
      <c r="A236" s="31">
        <v>234</v>
      </c>
      <c r="B236" s="32">
        <v>2143013423</v>
      </c>
      <c r="C236" s="31" t="s">
        <v>707</v>
      </c>
      <c r="D236" s="31" t="s">
        <v>708</v>
      </c>
      <c r="E236" s="31" t="s">
        <v>447</v>
      </c>
      <c r="F236" s="31">
        <v>17</v>
      </c>
      <c r="G236" s="31" t="s">
        <v>186</v>
      </c>
      <c r="H236" s="31" t="s">
        <v>190</v>
      </c>
    </row>
    <row r="237" spans="1:8">
      <c r="A237" s="31">
        <v>235</v>
      </c>
      <c r="B237" s="32">
        <v>2143012270</v>
      </c>
      <c r="C237" s="31" t="s">
        <v>709</v>
      </c>
      <c r="D237" s="31" t="s">
        <v>189</v>
      </c>
      <c r="E237" s="31" t="s">
        <v>447</v>
      </c>
      <c r="F237" s="31">
        <v>17</v>
      </c>
      <c r="G237" s="31" t="s">
        <v>186</v>
      </c>
      <c r="H237" s="31" t="s">
        <v>190</v>
      </c>
    </row>
    <row r="238" spans="1:8">
      <c r="A238" s="31">
        <v>236</v>
      </c>
      <c r="B238" s="32">
        <v>3143011039</v>
      </c>
      <c r="C238" s="31" t="s">
        <v>710</v>
      </c>
      <c r="D238" s="31" t="s">
        <v>211</v>
      </c>
      <c r="E238" s="31" t="s">
        <v>445</v>
      </c>
      <c r="F238" s="31">
        <v>17</v>
      </c>
      <c r="G238" s="31" t="s">
        <v>186</v>
      </c>
      <c r="H238" s="31" t="s">
        <v>188</v>
      </c>
    </row>
    <row r="239" spans="1:8">
      <c r="A239" s="31">
        <v>237</v>
      </c>
      <c r="B239" s="32">
        <v>2143012312</v>
      </c>
      <c r="C239" s="31" t="s">
        <v>711</v>
      </c>
      <c r="D239" s="31" t="s">
        <v>191</v>
      </c>
      <c r="E239" s="31" t="s">
        <v>447</v>
      </c>
      <c r="F239" s="31">
        <v>17</v>
      </c>
      <c r="G239" s="31" t="s">
        <v>186</v>
      </c>
      <c r="H239" s="31" t="s">
        <v>190</v>
      </c>
    </row>
    <row r="240" spans="1:8">
      <c r="A240" s="31">
        <v>238</v>
      </c>
      <c r="B240" s="32">
        <v>2143012945</v>
      </c>
      <c r="C240" s="31" t="s">
        <v>712</v>
      </c>
      <c r="D240" s="31" t="s">
        <v>203</v>
      </c>
      <c r="E240" s="31" t="s">
        <v>447</v>
      </c>
      <c r="F240" s="31">
        <v>17</v>
      </c>
      <c r="G240" s="31" t="s">
        <v>186</v>
      </c>
      <c r="H240" s="31" t="s">
        <v>200</v>
      </c>
    </row>
    <row r="241" spans="1:8">
      <c r="A241" s="31">
        <v>239</v>
      </c>
      <c r="B241" s="32">
        <v>2143014542</v>
      </c>
      <c r="C241" s="31" t="s">
        <v>713</v>
      </c>
      <c r="D241" s="31" t="s">
        <v>210</v>
      </c>
      <c r="E241" s="31" t="s">
        <v>447</v>
      </c>
      <c r="F241" s="31">
        <v>17</v>
      </c>
      <c r="G241" s="31" t="s">
        <v>186</v>
      </c>
      <c r="H241" s="31" t="s">
        <v>188</v>
      </c>
    </row>
    <row r="242" spans="1:8">
      <c r="A242" s="31">
        <v>240</v>
      </c>
      <c r="B242" s="32">
        <v>2143012942</v>
      </c>
      <c r="C242" s="31" t="s">
        <v>714</v>
      </c>
      <c r="D242" s="31" t="s">
        <v>199</v>
      </c>
      <c r="E242" s="31" t="s">
        <v>447</v>
      </c>
      <c r="F242" s="31">
        <v>17</v>
      </c>
      <c r="G242" s="31" t="s">
        <v>186</v>
      </c>
      <c r="H242" s="31" t="s">
        <v>200</v>
      </c>
    </row>
    <row r="243" spans="1:8">
      <c r="A243" s="31">
        <v>241</v>
      </c>
      <c r="B243" s="32">
        <v>1143011157</v>
      </c>
      <c r="C243" s="31" t="s">
        <v>715</v>
      </c>
      <c r="E243" s="31" t="s">
        <v>520</v>
      </c>
      <c r="F243" s="31">
        <v>17</v>
      </c>
      <c r="G243" s="31" t="s">
        <v>186</v>
      </c>
      <c r="H243" s="31" t="s">
        <v>200</v>
      </c>
    </row>
    <row r="244" spans="1:8">
      <c r="A244" s="31">
        <v>242</v>
      </c>
      <c r="B244" s="32">
        <v>2143012948</v>
      </c>
      <c r="C244" s="31" t="s">
        <v>716</v>
      </c>
      <c r="D244" s="31" t="s">
        <v>205</v>
      </c>
      <c r="E244" s="31" t="s">
        <v>447</v>
      </c>
      <c r="F244" s="31">
        <v>17</v>
      </c>
      <c r="G244" s="31" t="s">
        <v>186</v>
      </c>
      <c r="H244" s="31" t="s">
        <v>200</v>
      </c>
    </row>
    <row r="245" spans="1:8">
      <c r="A245" s="31">
        <v>243</v>
      </c>
      <c r="B245" s="32">
        <v>2143008211</v>
      </c>
      <c r="C245" s="31" t="s">
        <v>717</v>
      </c>
      <c r="D245" s="31" t="s">
        <v>187</v>
      </c>
      <c r="E245" s="31" t="s">
        <v>447</v>
      </c>
      <c r="F245" s="31">
        <v>17</v>
      </c>
      <c r="G245" s="31" t="s">
        <v>186</v>
      </c>
      <c r="H245" s="31" t="s">
        <v>188</v>
      </c>
    </row>
    <row r="246" spans="1:8">
      <c r="A246" s="31">
        <v>244</v>
      </c>
      <c r="B246" s="32">
        <v>2143012317</v>
      </c>
      <c r="C246" s="31" t="s">
        <v>718</v>
      </c>
      <c r="D246" s="31" t="s">
        <v>192</v>
      </c>
      <c r="E246" s="31" t="s">
        <v>447</v>
      </c>
      <c r="F246" s="31">
        <v>17</v>
      </c>
      <c r="G246" s="31" t="s">
        <v>186</v>
      </c>
      <c r="H246" s="31" t="s">
        <v>188</v>
      </c>
    </row>
    <row r="247" spans="1:8">
      <c r="A247" s="31">
        <v>245</v>
      </c>
      <c r="B247" s="32">
        <v>2143013686</v>
      </c>
      <c r="C247" s="31" t="s">
        <v>719</v>
      </c>
      <c r="D247" s="31" t="s">
        <v>209</v>
      </c>
      <c r="E247" s="31" t="s">
        <v>447</v>
      </c>
      <c r="F247" s="31">
        <v>17</v>
      </c>
      <c r="G247" s="31" t="s">
        <v>186</v>
      </c>
      <c r="H247" s="31" t="s">
        <v>190</v>
      </c>
    </row>
    <row r="248" spans="1:8">
      <c r="A248" s="31">
        <v>246</v>
      </c>
      <c r="B248" s="32">
        <v>2143012949</v>
      </c>
      <c r="C248" s="31" t="s">
        <v>720</v>
      </c>
      <c r="D248" s="31" t="s">
        <v>206</v>
      </c>
      <c r="E248" s="31" t="s">
        <v>447</v>
      </c>
      <c r="F248" s="31">
        <v>17</v>
      </c>
      <c r="G248" s="31" t="s">
        <v>186</v>
      </c>
      <c r="H248" s="31" t="s">
        <v>200</v>
      </c>
    </row>
    <row r="249" spans="1:8">
      <c r="A249" s="31">
        <v>247</v>
      </c>
      <c r="B249" s="32">
        <v>3143011078</v>
      </c>
      <c r="C249" s="31" t="s">
        <v>721</v>
      </c>
      <c r="D249" s="31" t="s">
        <v>212</v>
      </c>
      <c r="E249" s="31" t="s">
        <v>445</v>
      </c>
      <c r="F249" s="31">
        <v>17</v>
      </c>
      <c r="G249" s="31" t="s">
        <v>186</v>
      </c>
      <c r="H249" s="31" t="s">
        <v>190</v>
      </c>
    </row>
    <row r="250" spans="1:8">
      <c r="A250" s="31">
        <v>248</v>
      </c>
      <c r="B250" s="32">
        <v>3143011079</v>
      </c>
      <c r="C250" s="31" t="s">
        <v>722</v>
      </c>
      <c r="D250" s="31" t="s">
        <v>213</v>
      </c>
      <c r="E250" s="31" t="s">
        <v>445</v>
      </c>
      <c r="F250" s="31">
        <v>17</v>
      </c>
      <c r="G250" s="31" t="s">
        <v>186</v>
      </c>
      <c r="H250" s="31" t="s">
        <v>190</v>
      </c>
    </row>
    <row r="251" spans="1:8">
      <c r="A251" s="31">
        <v>249</v>
      </c>
      <c r="B251" s="32">
        <v>2143012546</v>
      </c>
      <c r="C251" s="31" t="s">
        <v>723</v>
      </c>
      <c r="D251" s="31" t="s">
        <v>193</v>
      </c>
      <c r="E251" s="31" t="s">
        <v>455</v>
      </c>
      <c r="F251" s="31">
        <v>17</v>
      </c>
      <c r="G251" s="31" t="s">
        <v>186</v>
      </c>
      <c r="H251" s="31" t="s">
        <v>190</v>
      </c>
    </row>
    <row r="252" spans="1:8">
      <c r="A252" s="31">
        <v>250</v>
      </c>
      <c r="B252" s="32">
        <v>2143012554</v>
      </c>
      <c r="C252" s="31" t="s">
        <v>724</v>
      </c>
      <c r="D252" s="31" t="s">
        <v>194</v>
      </c>
      <c r="E252" s="31" t="s">
        <v>447</v>
      </c>
      <c r="F252" s="31">
        <v>17</v>
      </c>
      <c r="G252" s="31" t="s">
        <v>186</v>
      </c>
      <c r="H252" s="31" t="s">
        <v>188</v>
      </c>
    </row>
    <row r="253" spans="1:8">
      <c r="A253" s="31">
        <v>251</v>
      </c>
      <c r="B253" s="32">
        <v>2143012943</v>
      </c>
      <c r="C253" s="31" t="s">
        <v>725</v>
      </c>
      <c r="D253" s="31" t="s">
        <v>201</v>
      </c>
      <c r="E253" s="31" t="s">
        <v>447</v>
      </c>
      <c r="F253" s="31">
        <v>17</v>
      </c>
      <c r="G253" s="31" t="s">
        <v>186</v>
      </c>
      <c r="H253" s="31" t="s">
        <v>200</v>
      </c>
    </row>
    <row r="254" spans="1:8">
      <c r="A254" s="31">
        <v>252</v>
      </c>
      <c r="B254" s="32">
        <v>2143013329</v>
      </c>
      <c r="C254" s="31" t="s">
        <v>726</v>
      </c>
      <c r="D254" s="31" t="s">
        <v>727</v>
      </c>
      <c r="E254" s="31" t="s">
        <v>447</v>
      </c>
      <c r="F254" s="31">
        <v>17</v>
      </c>
      <c r="G254" s="31" t="s">
        <v>186</v>
      </c>
      <c r="H254" s="31" t="s">
        <v>188</v>
      </c>
    </row>
    <row r="255" spans="1:8">
      <c r="A255" s="31">
        <v>253</v>
      </c>
      <c r="B255" s="32">
        <v>2143012601</v>
      </c>
      <c r="C255" s="31" t="s">
        <v>728</v>
      </c>
      <c r="D255" s="31" t="s">
        <v>195</v>
      </c>
      <c r="E255" s="31" t="s">
        <v>447</v>
      </c>
      <c r="F255" s="31">
        <v>17</v>
      </c>
      <c r="G255" s="31" t="s">
        <v>186</v>
      </c>
      <c r="H255" s="31" t="s">
        <v>190</v>
      </c>
    </row>
    <row r="256" spans="1:8">
      <c r="A256" s="31">
        <v>254</v>
      </c>
      <c r="B256" s="32">
        <v>2143012947</v>
      </c>
      <c r="C256" s="31" t="s">
        <v>729</v>
      </c>
      <c r="D256" s="31" t="s">
        <v>730</v>
      </c>
      <c r="E256" s="31" t="s">
        <v>447</v>
      </c>
      <c r="F256" s="31">
        <v>17</v>
      </c>
      <c r="G256" s="31" t="s">
        <v>186</v>
      </c>
      <c r="H256" s="31" t="s">
        <v>200</v>
      </c>
    </row>
    <row r="257" spans="1:8">
      <c r="A257" s="31">
        <v>255</v>
      </c>
      <c r="B257" s="32">
        <v>2143012944</v>
      </c>
      <c r="C257" s="31" t="s">
        <v>731</v>
      </c>
      <c r="D257" s="31" t="s">
        <v>732</v>
      </c>
      <c r="E257" s="31" t="s">
        <v>447</v>
      </c>
      <c r="F257" s="31">
        <v>17</v>
      </c>
      <c r="G257" s="31" t="s">
        <v>186</v>
      </c>
      <c r="H257" s="31" t="s">
        <v>200</v>
      </c>
    </row>
    <row r="258" spans="1:8">
      <c r="A258" s="31">
        <v>256</v>
      </c>
      <c r="B258" s="32">
        <v>3143011139</v>
      </c>
      <c r="C258" s="31" t="s">
        <v>733</v>
      </c>
      <c r="D258" s="31" t="s">
        <v>734</v>
      </c>
      <c r="E258" s="31" t="s">
        <v>445</v>
      </c>
      <c r="F258" s="31">
        <v>17</v>
      </c>
      <c r="G258" s="31" t="s">
        <v>186</v>
      </c>
      <c r="H258" s="31" t="s">
        <v>200</v>
      </c>
    </row>
    <row r="259" spans="1:8">
      <c r="A259" s="31">
        <v>257</v>
      </c>
      <c r="B259" s="32">
        <v>1143019408</v>
      </c>
      <c r="C259" s="31" t="s">
        <v>735</v>
      </c>
      <c r="E259" s="31" t="s">
        <v>520</v>
      </c>
      <c r="F259" s="31">
        <v>17</v>
      </c>
      <c r="G259" s="31" t="s">
        <v>186</v>
      </c>
      <c r="H259" s="31" t="s">
        <v>188</v>
      </c>
    </row>
    <row r="260" spans="1:8">
      <c r="A260" s="31">
        <v>258</v>
      </c>
      <c r="B260" s="32">
        <v>2143012606</v>
      </c>
      <c r="C260" s="31" t="s">
        <v>736</v>
      </c>
      <c r="D260" s="31" t="s">
        <v>196</v>
      </c>
      <c r="E260" s="31" t="s">
        <v>455</v>
      </c>
      <c r="F260" s="31">
        <v>17</v>
      </c>
      <c r="G260" s="31" t="s">
        <v>186</v>
      </c>
      <c r="H260" s="31" t="s">
        <v>188</v>
      </c>
    </row>
    <row r="261" spans="1:8">
      <c r="A261" s="31">
        <v>259</v>
      </c>
      <c r="B261" s="32">
        <v>2143012614</v>
      </c>
      <c r="C261" s="31" t="s">
        <v>737</v>
      </c>
      <c r="D261" s="31" t="s">
        <v>197</v>
      </c>
      <c r="E261" s="31" t="s">
        <v>447</v>
      </c>
      <c r="F261" s="31">
        <v>17</v>
      </c>
      <c r="G261" s="31" t="s">
        <v>186</v>
      </c>
      <c r="H261" s="31" t="s">
        <v>188</v>
      </c>
    </row>
    <row r="262" spans="1:8">
      <c r="A262" s="31">
        <v>260</v>
      </c>
      <c r="B262" s="32">
        <v>2143012908</v>
      </c>
      <c r="C262" s="31" t="s">
        <v>738</v>
      </c>
      <c r="D262" s="31" t="s">
        <v>198</v>
      </c>
      <c r="E262" s="31" t="s">
        <v>447</v>
      </c>
      <c r="F262" s="31">
        <v>17</v>
      </c>
      <c r="G262" s="31" t="s">
        <v>186</v>
      </c>
      <c r="H262" s="31" t="s">
        <v>188</v>
      </c>
    </row>
    <row r="263" spans="1:8">
      <c r="A263" s="31">
        <v>261</v>
      </c>
      <c r="C263" s="31" t="s">
        <v>739</v>
      </c>
      <c r="F263" s="31">
        <v>17</v>
      </c>
      <c r="G263" s="31" t="s">
        <v>186</v>
      </c>
      <c r="H263" s="31" t="s">
        <v>190</v>
      </c>
    </row>
    <row r="264" spans="1:8">
      <c r="A264" s="31">
        <v>262</v>
      </c>
      <c r="B264" s="32">
        <v>2143012560</v>
      </c>
      <c r="C264" s="31" t="s">
        <v>740</v>
      </c>
      <c r="D264" s="31" t="s">
        <v>38</v>
      </c>
      <c r="E264" s="31" t="s">
        <v>447</v>
      </c>
      <c r="F264" s="31">
        <v>18</v>
      </c>
      <c r="G264" s="31" t="s">
        <v>31</v>
      </c>
      <c r="H264" s="31" t="s">
        <v>33</v>
      </c>
    </row>
    <row r="265" spans="1:8">
      <c r="A265" s="31">
        <v>263</v>
      </c>
      <c r="B265" s="32">
        <v>3143011119</v>
      </c>
      <c r="C265" s="31" t="s">
        <v>741</v>
      </c>
      <c r="D265" s="31" t="s">
        <v>40</v>
      </c>
      <c r="E265" s="31" t="s">
        <v>445</v>
      </c>
      <c r="F265" s="31">
        <v>18</v>
      </c>
      <c r="G265" s="31" t="s">
        <v>31</v>
      </c>
      <c r="H265" s="31" t="s">
        <v>33</v>
      </c>
    </row>
    <row r="266" spans="1:8">
      <c r="A266" s="31">
        <v>264</v>
      </c>
      <c r="B266" s="32">
        <v>2143012548</v>
      </c>
      <c r="C266" s="31" t="s">
        <v>742</v>
      </c>
      <c r="D266" s="31" t="s">
        <v>35</v>
      </c>
      <c r="E266" s="31" t="s">
        <v>447</v>
      </c>
      <c r="F266" s="31">
        <v>18</v>
      </c>
      <c r="G266" s="31" t="s">
        <v>31</v>
      </c>
      <c r="H266" s="31" t="s">
        <v>33</v>
      </c>
    </row>
    <row r="267" spans="1:8">
      <c r="A267" s="31">
        <v>265</v>
      </c>
      <c r="B267" s="32">
        <v>2143012564</v>
      </c>
      <c r="C267" s="31" t="s">
        <v>743</v>
      </c>
      <c r="D267" s="31" t="s">
        <v>39</v>
      </c>
      <c r="E267" s="31" t="s">
        <v>455</v>
      </c>
      <c r="F267" s="31">
        <v>18</v>
      </c>
      <c r="G267" s="31" t="s">
        <v>31</v>
      </c>
      <c r="H267" s="31" t="s">
        <v>33</v>
      </c>
    </row>
    <row r="268" spans="1:8">
      <c r="A268" s="31">
        <v>266</v>
      </c>
      <c r="B268" s="32">
        <v>2143012553</v>
      </c>
      <c r="C268" s="31" t="s">
        <v>744</v>
      </c>
      <c r="D268" s="31" t="s">
        <v>36</v>
      </c>
      <c r="E268" s="31" t="s">
        <v>455</v>
      </c>
      <c r="F268" s="31">
        <v>18</v>
      </c>
      <c r="G268" s="31" t="s">
        <v>31</v>
      </c>
      <c r="H268" s="31" t="s">
        <v>33</v>
      </c>
    </row>
    <row r="269" spans="1:8">
      <c r="A269" s="31">
        <v>267</v>
      </c>
      <c r="B269" s="32">
        <v>2143012527</v>
      </c>
      <c r="C269" s="31" t="s">
        <v>745</v>
      </c>
      <c r="D269" s="31" t="s">
        <v>32</v>
      </c>
      <c r="E269" s="31" t="s">
        <v>447</v>
      </c>
      <c r="F269" s="31">
        <v>18</v>
      </c>
      <c r="G269" s="31" t="s">
        <v>31</v>
      </c>
      <c r="H269" s="31" t="s">
        <v>33</v>
      </c>
    </row>
    <row r="270" spans="1:8">
      <c r="A270" s="31">
        <v>268</v>
      </c>
      <c r="B270" s="32">
        <v>2143012545</v>
      </c>
      <c r="C270" s="31" t="s">
        <v>746</v>
      </c>
      <c r="D270" s="31" t="s">
        <v>34</v>
      </c>
      <c r="E270" s="31" t="s">
        <v>447</v>
      </c>
      <c r="F270" s="31">
        <v>18</v>
      </c>
      <c r="G270" s="31" t="s">
        <v>31</v>
      </c>
      <c r="H270" s="31" t="s">
        <v>33</v>
      </c>
    </row>
    <row r="271" spans="1:8">
      <c r="A271" s="31">
        <v>269</v>
      </c>
      <c r="C271" s="31" t="s">
        <v>747</v>
      </c>
      <c r="F271" s="31">
        <v>18</v>
      </c>
      <c r="G271" s="31" t="s">
        <v>31</v>
      </c>
      <c r="H271" s="31" t="s">
        <v>33</v>
      </c>
    </row>
    <row r="272" spans="1:8">
      <c r="A272" s="31">
        <v>270</v>
      </c>
      <c r="B272" s="32">
        <v>1143012695</v>
      </c>
      <c r="C272" s="31" t="s">
        <v>748</v>
      </c>
      <c r="E272" s="31" t="s">
        <v>520</v>
      </c>
      <c r="F272" s="31">
        <v>18</v>
      </c>
      <c r="G272" s="31" t="s">
        <v>31</v>
      </c>
      <c r="H272" s="31" t="s">
        <v>33</v>
      </c>
    </row>
    <row r="273" spans="1:8">
      <c r="A273" s="31">
        <v>271</v>
      </c>
      <c r="B273" s="32">
        <v>2143012895</v>
      </c>
      <c r="C273" s="31" t="s">
        <v>749</v>
      </c>
      <c r="D273" s="31" t="s">
        <v>219</v>
      </c>
      <c r="E273" s="31" t="s">
        <v>447</v>
      </c>
      <c r="F273" s="31">
        <v>19</v>
      </c>
      <c r="G273" s="31" t="s">
        <v>215</v>
      </c>
      <c r="H273" s="31" t="s">
        <v>217</v>
      </c>
    </row>
    <row r="274" spans="1:8">
      <c r="A274" s="31">
        <v>272</v>
      </c>
      <c r="B274" s="32">
        <v>3143011131</v>
      </c>
      <c r="C274" s="31" t="s">
        <v>750</v>
      </c>
      <c r="D274" s="31" t="s">
        <v>221</v>
      </c>
      <c r="E274" s="31" t="s">
        <v>445</v>
      </c>
      <c r="F274" s="31">
        <v>19</v>
      </c>
      <c r="G274" s="31" t="s">
        <v>215</v>
      </c>
      <c r="H274" s="31" t="s">
        <v>217</v>
      </c>
    </row>
    <row r="275" spans="1:8">
      <c r="A275" s="31">
        <v>273</v>
      </c>
      <c r="B275" s="32">
        <v>2143012897</v>
      </c>
      <c r="C275" s="31" t="s">
        <v>751</v>
      </c>
      <c r="D275" s="31" t="s">
        <v>752</v>
      </c>
      <c r="E275" s="31" t="s">
        <v>447</v>
      </c>
      <c r="F275" s="31">
        <v>19</v>
      </c>
      <c r="G275" s="31" t="s">
        <v>215</v>
      </c>
      <c r="H275" s="31" t="s">
        <v>217</v>
      </c>
    </row>
    <row r="276" spans="1:8">
      <c r="A276" s="31">
        <v>274</v>
      </c>
      <c r="B276" s="32">
        <v>2143012893</v>
      </c>
      <c r="C276" s="31" t="s">
        <v>753</v>
      </c>
      <c r="D276" s="31" t="s">
        <v>218</v>
      </c>
      <c r="E276" s="31" t="s">
        <v>447</v>
      </c>
      <c r="F276" s="31">
        <v>19</v>
      </c>
      <c r="G276" s="31" t="s">
        <v>215</v>
      </c>
      <c r="H276" s="31" t="s">
        <v>217</v>
      </c>
    </row>
    <row r="277" spans="1:8">
      <c r="A277" s="31">
        <v>275</v>
      </c>
      <c r="B277" s="32">
        <v>2143012889</v>
      </c>
      <c r="C277" s="31" t="s">
        <v>754</v>
      </c>
      <c r="D277" s="31" t="s">
        <v>216</v>
      </c>
      <c r="E277" s="31" t="s">
        <v>447</v>
      </c>
      <c r="F277" s="31">
        <v>19</v>
      </c>
      <c r="G277" s="31" t="s">
        <v>215</v>
      </c>
      <c r="H277" s="31" t="s">
        <v>217</v>
      </c>
    </row>
    <row r="278" spans="1:8">
      <c r="A278" s="31">
        <v>276</v>
      </c>
      <c r="C278" s="31" t="s">
        <v>755</v>
      </c>
      <c r="F278" s="31">
        <v>19</v>
      </c>
      <c r="G278" s="31" t="s">
        <v>215</v>
      </c>
      <c r="H278" s="31" t="s">
        <v>217</v>
      </c>
    </row>
    <row r="279" spans="1:8">
      <c r="A279" s="31">
        <v>277</v>
      </c>
      <c r="C279" s="31" t="s">
        <v>756</v>
      </c>
      <c r="F279" s="31">
        <v>19</v>
      </c>
      <c r="G279" s="31" t="s">
        <v>215</v>
      </c>
      <c r="H279" s="31" t="s">
        <v>217</v>
      </c>
    </row>
    <row r="280" spans="1:8">
      <c r="A280" s="31">
        <v>278</v>
      </c>
      <c r="C280" s="31" t="s">
        <v>757</v>
      </c>
      <c r="F280" s="31">
        <v>20</v>
      </c>
      <c r="G280" s="31" t="s">
        <v>336</v>
      </c>
      <c r="H280" s="31" t="s">
        <v>355</v>
      </c>
    </row>
    <row r="281" spans="1:8">
      <c r="A281" s="31">
        <v>279</v>
      </c>
      <c r="B281" s="32">
        <v>2143012846</v>
      </c>
      <c r="C281" s="31" t="s">
        <v>758</v>
      </c>
      <c r="D281" s="31" t="s">
        <v>349</v>
      </c>
      <c r="E281" s="31" t="s">
        <v>447</v>
      </c>
      <c r="F281" s="31">
        <v>20</v>
      </c>
      <c r="G281" s="31" t="s">
        <v>336</v>
      </c>
      <c r="H281" s="31" t="s">
        <v>338</v>
      </c>
    </row>
    <row r="282" spans="1:8">
      <c r="A282" s="31">
        <v>280</v>
      </c>
      <c r="B282" s="32">
        <v>2143013096</v>
      </c>
      <c r="C282" s="31" t="s">
        <v>759</v>
      </c>
      <c r="D282" s="31" t="s">
        <v>353</v>
      </c>
      <c r="E282" s="31" t="s">
        <v>447</v>
      </c>
      <c r="F282" s="31">
        <v>20</v>
      </c>
      <c r="G282" s="31" t="s">
        <v>336</v>
      </c>
      <c r="H282" s="31" t="s">
        <v>344</v>
      </c>
    </row>
    <row r="283" spans="1:8">
      <c r="A283" s="31">
        <v>281</v>
      </c>
      <c r="B283" s="32">
        <v>3143011122</v>
      </c>
      <c r="C283" s="31" t="s">
        <v>760</v>
      </c>
      <c r="D283" s="31" t="s">
        <v>356</v>
      </c>
      <c r="E283" s="31" t="s">
        <v>445</v>
      </c>
      <c r="F283" s="31">
        <v>20</v>
      </c>
      <c r="G283" s="31" t="s">
        <v>336</v>
      </c>
      <c r="H283" s="31" t="s">
        <v>355</v>
      </c>
    </row>
    <row r="284" spans="1:8">
      <c r="A284" s="31">
        <v>282</v>
      </c>
      <c r="B284" s="32">
        <v>2143012820</v>
      </c>
      <c r="C284" s="31" t="s">
        <v>761</v>
      </c>
      <c r="D284" s="31" t="s">
        <v>345</v>
      </c>
      <c r="E284" s="31" t="s">
        <v>447</v>
      </c>
      <c r="F284" s="31">
        <v>20</v>
      </c>
      <c r="G284" s="31" t="s">
        <v>336</v>
      </c>
      <c r="H284" s="31" t="s">
        <v>344</v>
      </c>
    </row>
    <row r="285" spans="1:8">
      <c r="A285" s="31">
        <v>283</v>
      </c>
      <c r="B285" s="32">
        <v>2143012850</v>
      </c>
      <c r="C285" s="31" t="s">
        <v>762</v>
      </c>
      <c r="D285" s="31" t="s">
        <v>351</v>
      </c>
      <c r="E285" s="31" t="s">
        <v>447</v>
      </c>
      <c r="F285" s="31">
        <v>20</v>
      </c>
      <c r="G285" s="31" t="s">
        <v>336</v>
      </c>
      <c r="H285" s="31" t="s">
        <v>338</v>
      </c>
    </row>
    <row r="286" spans="1:8">
      <c r="A286" s="31">
        <v>284</v>
      </c>
      <c r="B286" s="32">
        <v>2143012817</v>
      </c>
      <c r="C286" s="31" t="s">
        <v>763</v>
      </c>
      <c r="D286" s="31" t="s">
        <v>343</v>
      </c>
      <c r="E286" s="31" t="s">
        <v>447</v>
      </c>
      <c r="F286" s="31">
        <v>20</v>
      </c>
      <c r="G286" s="31" t="s">
        <v>336</v>
      </c>
      <c r="H286" s="31" t="s">
        <v>344</v>
      </c>
    </row>
    <row r="287" spans="1:8">
      <c r="A287" s="31">
        <v>285</v>
      </c>
      <c r="B287" s="32">
        <v>2143013048</v>
      </c>
      <c r="C287" s="31" t="s">
        <v>764</v>
      </c>
      <c r="D287" s="31" t="s">
        <v>352</v>
      </c>
      <c r="E287" s="31" t="s">
        <v>447</v>
      </c>
      <c r="F287" s="31">
        <v>20</v>
      </c>
      <c r="G287" s="31" t="s">
        <v>336</v>
      </c>
      <c r="H287" s="31" t="s">
        <v>344</v>
      </c>
    </row>
    <row r="288" spans="1:8">
      <c r="A288" s="31">
        <v>286</v>
      </c>
      <c r="B288" s="32">
        <v>3143011123</v>
      </c>
      <c r="C288" s="31" t="s">
        <v>765</v>
      </c>
      <c r="D288" s="31" t="s">
        <v>357</v>
      </c>
      <c r="E288" s="31" t="s">
        <v>445</v>
      </c>
      <c r="F288" s="31">
        <v>20</v>
      </c>
      <c r="G288" s="31" t="s">
        <v>336</v>
      </c>
      <c r="H288" s="31" t="s">
        <v>355</v>
      </c>
    </row>
    <row r="289" spans="1:8">
      <c r="A289" s="31">
        <v>287</v>
      </c>
      <c r="B289" s="32">
        <v>2143012815</v>
      </c>
      <c r="C289" s="31" t="s">
        <v>766</v>
      </c>
      <c r="D289" s="31" t="s">
        <v>341</v>
      </c>
      <c r="E289" s="31" t="s">
        <v>447</v>
      </c>
      <c r="F289" s="31">
        <v>20</v>
      </c>
      <c r="G289" s="31" t="s">
        <v>336</v>
      </c>
      <c r="H289" s="31" t="s">
        <v>338</v>
      </c>
    </row>
    <row r="290" spans="1:8">
      <c r="A290" s="31">
        <v>288</v>
      </c>
      <c r="B290" s="32">
        <v>2143012812</v>
      </c>
      <c r="C290" s="31" t="s">
        <v>767</v>
      </c>
      <c r="D290" s="31" t="s">
        <v>337</v>
      </c>
      <c r="E290" s="31" t="s">
        <v>447</v>
      </c>
      <c r="F290" s="31">
        <v>20</v>
      </c>
      <c r="G290" s="31" t="s">
        <v>336</v>
      </c>
      <c r="H290" s="31" t="s">
        <v>338</v>
      </c>
    </row>
    <row r="291" spans="1:8">
      <c r="A291" s="31">
        <v>289</v>
      </c>
      <c r="B291" s="32">
        <v>3143011121</v>
      </c>
      <c r="C291" s="31" t="s">
        <v>768</v>
      </c>
      <c r="D291" s="31" t="s">
        <v>354</v>
      </c>
      <c r="E291" s="31" t="s">
        <v>445</v>
      </c>
      <c r="F291" s="31">
        <v>20</v>
      </c>
      <c r="G291" s="31" t="s">
        <v>336</v>
      </c>
      <c r="H291" s="31" t="s">
        <v>355</v>
      </c>
    </row>
    <row r="292" spans="1:8">
      <c r="A292" s="31">
        <v>290</v>
      </c>
      <c r="B292" s="32">
        <v>2143012822</v>
      </c>
      <c r="C292" s="31" t="s">
        <v>769</v>
      </c>
      <c r="D292" s="31" t="s">
        <v>346</v>
      </c>
      <c r="E292" s="31" t="s">
        <v>447</v>
      </c>
      <c r="F292" s="31">
        <v>20</v>
      </c>
      <c r="G292" s="31" t="s">
        <v>336</v>
      </c>
      <c r="H292" s="31" t="s">
        <v>344</v>
      </c>
    </row>
    <row r="293" spans="1:8">
      <c r="A293" s="31">
        <v>291</v>
      </c>
      <c r="B293" s="32">
        <v>2143012847</v>
      </c>
      <c r="C293" s="31" t="s">
        <v>770</v>
      </c>
      <c r="D293" s="31" t="s">
        <v>350</v>
      </c>
      <c r="E293" s="31" t="s">
        <v>447</v>
      </c>
      <c r="F293" s="31">
        <v>20</v>
      </c>
      <c r="G293" s="31" t="s">
        <v>336</v>
      </c>
      <c r="H293" s="31" t="s">
        <v>338</v>
      </c>
    </row>
    <row r="294" spans="1:8">
      <c r="A294" s="31">
        <v>292</v>
      </c>
      <c r="B294" s="32">
        <v>2143012841</v>
      </c>
      <c r="C294" s="31" t="s">
        <v>771</v>
      </c>
      <c r="D294" s="31" t="s">
        <v>348</v>
      </c>
      <c r="E294" s="31" t="s">
        <v>447</v>
      </c>
      <c r="F294" s="31">
        <v>20</v>
      </c>
      <c r="G294" s="31" t="s">
        <v>336</v>
      </c>
      <c r="H294" s="31" t="s">
        <v>344</v>
      </c>
    </row>
    <row r="295" spans="1:8">
      <c r="A295" s="31">
        <v>293</v>
      </c>
      <c r="B295" s="32">
        <v>2143012836</v>
      </c>
      <c r="C295" s="31" t="s">
        <v>772</v>
      </c>
      <c r="D295" s="31" t="s">
        <v>347</v>
      </c>
      <c r="E295" s="31" t="s">
        <v>447</v>
      </c>
      <c r="F295" s="31">
        <v>20</v>
      </c>
      <c r="G295" s="31" t="s">
        <v>336</v>
      </c>
      <c r="H295" s="31" t="s">
        <v>344</v>
      </c>
    </row>
    <row r="296" spans="1:8">
      <c r="A296" s="31">
        <v>294</v>
      </c>
      <c r="C296" s="31" t="s">
        <v>773</v>
      </c>
      <c r="F296" s="31">
        <v>20</v>
      </c>
      <c r="G296" s="31" t="s">
        <v>336</v>
      </c>
      <c r="H296" s="31" t="s">
        <v>355</v>
      </c>
    </row>
    <row r="297" spans="1:8">
      <c r="A297" s="31">
        <v>295</v>
      </c>
      <c r="B297" s="32">
        <v>1143010915</v>
      </c>
      <c r="C297" s="31" t="s">
        <v>774</v>
      </c>
      <c r="E297" s="31" t="s">
        <v>520</v>
      </c>
      <c r="F297" s="31">
        <v>20</v>
      </c>
      <c r="G297" s="31" t="s">
        <v>336</v>
      </c>
      <c r="H297" s="31" t="s">
        <v>338</v>
      </c>
    </row>
    <row r="298" spans="1:8">
      <c r="A298" s="31">
        <v>296</v>
      </c>
      <c r="B298" s="32">
        <v>2143014377</v>
      </c>
      <c r="C298" s="31" t="s">
        <v>775</v>
      </c>
      <c r="D298" s="31" t="s">
        <v>254</v>
      </c>
      <c r="E298" s="31" t="s">
        <v>447</v>
      </c>
      <c r="F298" s="31">
        <v>21</v>
      </c>
      <c r="G298" s="31" t="s">
        <v>253</v>
      </c>
      <c r="H298" s="31" t="s">
        <v>255</v>
      </c>
    </row>
    <row r="299" spans="1:8">
      <c r="A299" s="31">
        <v>297</v>
      </c>
      <c r="B299" s="32">
        <v>2143014378</v>
      </c>
      <c r="C299" s="31" t="s">
        <v>776</v>
      </c>
      <c r="D299" s="31" t="s">
        <v>256</v>
      </c>
      <c r="E299" s="31" t="s">
        <v>447</v>
      </c>
      <c r="F299" s="31">
        <v>21</v>
      </c>
      <c r="G299" s="31" t="s">
        <v>253</v>
      </c>
      <c r="H299" s="31" t="s">
        <v>255</v>
      </c>
    </row>
    <row r="300" spans="1:8">
      <c r="A300" s="31">
        <v>298</v>
      </c>
      <c r="B300" s="32">
        <v>3143014071</v>
      </c>
      <c r="C300" s="31" t="s">
        <v>777</v>
      </c>
      <c r="D300" s="31" t="s">
        <v>262</v>
      </c>
      <c r="E300" s="31" t="s">
        <v>445</v>
      </c>
      <c r="F300" s="31">
        <v>21</v>
      </c>
      <c r="G300" s="31" t="s">
        <v>253</v>
      </c>
      <c r="H300" s="31" t="s">
        <v>261</v>
      </c>
    </row>
    <row r="301" spans="1:8">
      <c r="A301" s="31">
        <v>299</v>
      </c>
      <c r="B301" s="32">
        <v>2143014379</v>
      </c>
      <c r="C301" s="31" t="s">
        <v>778</v>
      </c>
      <c r="D301" s="31" t="s">
        <v>257</v>
      </c>
      <c r="E301" s="31" t="s">
        <v>447</v>
      </c>
      <c r="F301" s="31">
        <v>21</v>
      </c>
      <c r="G301" s="31" t="s">
        <v>253</v>
      </c>
      <c r="H301" s="31" t="s">
        <v>255</v>
      </c>
    </row>
    <row r="302" spans="1:8">
      <c r="A302" s="31">
        <v>300</v>
      </c>
      <c r="B302" s="32">
        <v>2143014381</v>
      </c>
      <c r="C302" s="31" t="s">
        <v>779</v>
      </c>
      <c r="D302" s="31" t="s">
        <v>258</v>
      </c>
      <c r="E302" s="31" t="s">
        <v>447</v>
      </c>
      <c r="F302" s="31">
        <v>21</v>
      </c>
      <c r="G302" s="31" t="s">
        <v>253</v>
      </c>
      <c r="H302" s="31" t="s">
        <v>255</v>
      </c>
    </row>
    <row r="303" spans="1:8">
      <c r="A303" s="31">
        <v>301</v>
      </c>
      <c r="B303" s="32">
        <v>3143014070</v>
      </c>
      <c r="C303" s="31" t="s">
        <v>780</v>
      </c>
      <c r="D303" s="31" t="s">
        <v>260</v>
      </c>
      <c r="E303" s="31" t="s">
        <v>460</v>
      </c>
      <c r="F303" s="31">
        <v>21</v>
      </c>
      <c r="G303" s="31" t="s">
        <v>253</v>
      </c>
      <c r="H303" s="31" t="s">
        <v>261</v>
      </c>
    </row>
    <row r="304" spans="1:8">
      <c r="A304" s="31">
        <v>302</v>
      </c>
      <c r="B304" s="32">
        <v>2143014388</v>
      </c>
      <c r="C304" s="31" t="s">
        <v>781</v>
      </c>
      <c r="D304" s="31" t="s">
        <v>259</v>
      </c>
      <c r="E304" s="31" t="s">
        <v>447</v>
      </c>
      <c r="F304" s="31">
        <v>21</v>
      </c>
      <c r="G304" s="31" t="s">
        <v>253</v>
      </c>
      <c r="H304" s="31" t="s">
        <v>255</v>
      </c>
    </row>
    <row r="305" spans="1:8">
      <c r="A305" s="31">
        <v>303</v>
      </c>
      <c r="C305" s="31" t="s">
        <v>782</v>
      </c>
      <c r="F305" s="31">
        <v>21</v>
      </c>
      <c r="G305" s="31" t="s">
        <v>253</v>
      </c>
      <c r="H305" s="31" t="s">
        <v>261</v>
      </c>
    </row>
    <row r="306" spans="1:8">
      <c r="A306" s="31">
        <v>304</v>
      </c>
      <c r="B306" s="32">
        <v>1143001917</v>
      </c>
      <c r="C306" s="31" t="s">
        <v>783</v>
      </c>
      <c r="E306" s="31" t="s">
        <v>520</v>
      </c>
      <c r="F306" s="31">
        <v>21</v>
      </c>
      <c r="G306" s="31" t="s">
        <v>253</v>
      </c>
      <c r="H306" s="31" t="s">
        <v>255</v>
      </c>
    </row>
    <row r="307" spans="1:8">
      <c r="A307" s="31">
        <v>305</v>
      </c>
      <c r="B307" s="32">
        <v>2143008956</v>
      </c>
      <c r="C307" s="31" t="s">
        <v>784</v>
      </c>
      <c r="E307" s="31" t="s">
        <v>455</v>
      </c>
      <c r="F307" s="31">
        <v>22</v>
      </c>
      <c r="G307" s="31" t="s">
        <v>156</v>
      </c>
      <c r="H307" s="31" t="s">
        <v>158</v>
      </c>
    </row>
    <row r="308" spans="1:8">
      <c r="A308" s="31">
        <v>306</v>
      </c>
      <c r="B308" s="32">
        <v>3143011027</v>
      </c>
      <c r="C308" s="31" t="s">
        <v>785</v>
      </c>
      <c r="D308" s="31" t="s">
        <v>786</v>
      </c>
      <c r="E308" s="31" t="s">
        <v>460</v>
      </c>
      <c r="F308" s="31">
        <v>22</v>
      </c>
      <c r="G308" s="31" t="s">
        <v>156</v>
      </c>
      <c r="H308" s="31" t="s">
        <v>158</v>
      </c>
    </row>
    <row r="309" spans="1:8">
      <c r="A309" s="31">
        <v>307</v>
      </c>
      <c r="B309" s="32">
        <v>2143008293</v>
      </c>
      <c r="C309" s="31" t="s">
        <v>787</v>
      </c>
      <c r="D309" s="31" t="s">
        <v>161</v>
      </c>
      <c r="E309" s="31" t="s">
        <v>447</v>
      </c>
      <c r="F309" s="31">
        <v>22</v>
      </c>
      <c r="G309" s="31" t="s">
        <v>156</v>
      </c>
      <c r="H309" s="31" t="s">
        <v>160</v>
      </c>
    </row>
    <row r="310" spans="1:8">
      <c r="A310" s="31">
        <v>308</v>
      </c>
      <c r="B310" s="32">
        <v>3143011026</v>
      </c>
      <c r="C310" s="31" t="s">
        <v>788</v>
      </c>
      <c r="D310" s="31" t="s">
        <v>168</v>
      </c>
      <c r="E310" s="31" t="s">
        <v>445</v>
      </c>
      <c r="F310" s="31">
        <v>22</v>
      </c>
      <c r="G310" s="31" t="s">
        <v>156</v>
      </c>
      <c r="H310" s="31" t="s">
        <v>158</v>
      </c>
    </row>
    <row r="311" spans="1:8">
      <c r="A311" s="31">
        <v>309</v>
      </c>
      <c r="B311" s="32">
        <v>2143012262</v>
      </c>
      <c r="C311" s="31" t="s">
        <v>789</v>
      </c>
      <c r="D311" s="31" t="s">
        <v>166</v>
      </c>
      <c r="E311" s="31" t="s">
        <v>447</v>
      </c>
      <c r="F311" s="31">
        <v>22</v>
      </c>
      <c r="G311" s="31" t="s">
        <v>156</v>
      </c>
      <c r="H311" s="31" t="s">
        <v>160</v>
      </c>
    </row>
    <row r="312" spans="1:8">
      <c r="A312" s="31">
        <v>310</v>
      </c>
      <c r="B312" s="32">
        <v>3143011029</v>
      </c>
      <c r="C312" s="31" t="s">
        <v>790</v>
      </c>
      <c r="D312" s="31" t="s">
        <v>170</v>
      </c>
      <c r="E312" s="31" t="s">
        <v>460</v>
      </c>
      <c r="F312" s="31">
        <v>22</v>
      </c>
      <c r="G312" s="31" t="s">
        <v>156</v>
      </c>
      <c r="H312" s="31" t="s">
        <v>158</v>
      </c>
    </row>
    <row r="313" spans="1:8">
      <c r="A313" s="31">
        <v>311</v>
      </c>
      <c r="B313" s="32">
        <v>2143008038</v>
      </c>
      <c r="C313" s="31" t="s">
        <v>791</v>
      </c>
      <c r="E313" s="31" t="s">
        <v>455</v>
      </c>
      <c r="F313" s="31">
        <v>22</v>
      </c>
      <c r="G313" s="31" t="s">
        <v>156</v>
      </c>
      <c r="H313" s="31" t="s">
        <v>160</v>
      </c>
    </row>
    <row r="314" spans="1:8">
      <c r="A314" s="31">
        <v>312</v>
      </c>
      <c r="B314" s="32">
        <v>3143000165</v>
      </c>
      <c r="C314" s="31" t="s">
        <v>792</v>
      </c>
      <c r="D314" s="31" t="s">
        <v>167</v>
      </c>
      <c r="E314" s="31" t="s">
        <v>460</v>
      </c>
      <c r="F314" s="31">
        <v>22</v>
      </c>
      <c r="G314" s="31" t="s">
        <v>156</v>
      </c>
      <c r="H314" s="31" t="s">
        <v>158</v>
      </c>
    </row>
    <row r="315" spans="1:8">
      <c r="A315" s="31">
        <v>313</v>
      </c>
      <c r="B315" s="32">
        <v>2143008048</v>
      </c>
      <c r="C315" s="31" t="s">
        <v>793</v>
      </c>
      <c r="E315" s="31" t="s">
        <v>455</v>
      </c>
      <c r="F315" s="31">
        <v>22</v>
      </c>
      <c r="G315" s="31" t="s">
        <v>156</v>
      </c>
      <c r="H315" s="31" t="s">
        <v>160</v>
      </c>
    </row>
    <row r="316" spans="1:8">
      <c r="A316" s="31">
        <v>314</v>
      </c>
      <c r="B316" s="32">
        <v>2143007947</v>
      </c>
      <c r="C316" s="31" t="s">
        <v>794</v>
      </c>
      <c r="D316" s="31" t="s">
        <v>159</v>
      </c>
      <c r="E316" s="31" t="s">
        <v>455</v>
      </c>
      <c r="F316" s="31">
        <v>22</v>
      </c>
      <c r="G316" s="31" t="s">
        <v>156</v>
      </c>
      <c r="H316" s="31" t="s">
        <v>160</v>
      </c>
    </row>
    <row r="317" spans="1:8">
      <c r="A317" s="31">
        <v>315</v>
      </c>
      <c r="B317" s="32">
        <v>2143012220</v>
      </c>
      <c r="C317" s="31" t="s">
        <v>795</v>
      </c>
      <c r="D317" s="31" t="s">
        <v>162</v>
      </c>
      <c r="E317" s="31" t="s">
        <v>447</v>
      </c>
      <c r="F317" s="31">
        <v>22</v>
      </c>
      <c r="G317" s="31" t="s">
        <v>156</v>
      </c>
      <c r="H317" s="31" t="s">
        <v>160</v>
      </c>
    </row>
    <row r="318" spans="1:8">
      <c r="A318" s="31">
        <v>316</v>
      </c>
      <c r="B318" s="32">
        <v>2143007854</v>
      </c>
      <c r="C318" s="31" t="s">
        <v>796</v>
      </c>
      <c r="D318" s="31" t="s">
        <v>157</v>
      </c>
      <c r="E318" s="31" t="s">
        <v>455</v>
      </c>
      <c r="F318" s="31">
        <v>22</v>
      </c>
      <c r="G318" s="31" t="s">
        <v>156</v>
      </c>
      <c r="H318" s="31" t="s">
        <v>158</v>
      </c>
    </row>
    <row r="319" spans="1:8">
      <c r="A319" s="31">
        <v>317</v>
      </c>
      <c r="B319" s="32">
        <v>2143012222</v>
      </c>
      <c r="C319" s="31" t="s">
        <v>797</v>
      </c>
      <c r="D319" s="31" t="s">
        <v>163</v>
      </c>
      <c r="E319" s="31" t="s">
        <v>447</v>
      </c>
      <c r="F319" s="31">
        <v>22</v>
      </c>
      <c r="G319" s="31" t="s">
        <v>156</v>
      </c>
      <c r="H319" s="31" t="s">
        <v>160</v>
      </c>
    </row>
    <row r="320" spans="1:8">
      <c r="A320" s="31">
        <v>318</v>
      </c>
      <c r="B320" s="32">
        <v>2143012227</v>
      </c>
      <c r="C320" s="31" t="s">
        <v>798</v>
      </c>
      <c r="D320" s="31" t="s">
        <v>164</v>
      </c>
      <c r="E320" s="31" t="s">
        <v>447</v>
      </c>
      <c r="F320" s="31">
        <v>22</v>
      </c>
      <c r="G320" s="31" t="s">
        <v>156</v>
      </c>
      <c r="H320" s="31" t="s">
        <v>160</v>
      </c>
    </row>
    <row r="321" spans="1:8">
      <c r="A321" s="31">
        <v>319</v>
      </c>
      <c r="B321" s="32">
        <v>2143012259</v>
      </c>
      <c r="C321" s="31" t="s">
        <v>799</v>
      </c>
      <c r="D321" s="31" t="s">
        <v>165</v>
      </c>
      <c r="E321" s="31" t="s">
        <v>447</v>
      </c>
      <c r="F321" s="31">
        <v>22</v>
      </c>
      <c r="G321" s="31" t="s">
        <v>156</v>
      </c>
      <c r="H321" s="31" t="s">
        <v>160</v>
      </c>
    </row>
    <row r="322" spans="1:8">
      <c r="A322" s="31">
        <v>320</v>
      </c>
      <c r="C322" s="31" t="s">
        <v>800</v>
      </c>
      <c r="F322" s="31">
        <v>22</v>
      </c>
      <c r="G322" s="31" t="s">
        <v>156</v>
      </c>
      <c r="H322" s="31" t="s">
        <v>158</v>
      </c>
    </row>
    <row r="323" spans="1:8">
      <c r="A323" s="31">
        <v>321</v>
      </c>
      <c r="B323" s="32">
        <v>1143012327</v>
      </c>
      <c r="C323" s="31" t="s">
        <v>801</v>
      </c>
      <c r="E323" s="31" t="s">
        <v>520</v>
      </c>
      <c r="F323" s="31">
        <v>22</v>
      </c>
      <c r="G323" s="31" t="s">
        <v>156</v>
      </c>
      <c r="H323" s="31" t="s">
        <v>160</v>
      </c>
    </row>
    <row r="324" spans="1:8">
      <c r="A324" s="31">
        <v>322</v>
      </c>
      <c r="B324" s="32">
        <v>2143020048</v>
      </c>
      <c r="C324" s="31" t="s">
        <v>802</v>
      </c>
      <c r="D324" s="31" t="s">
        <v>231</v>
      </c>
      <c r="E324" s="31" t="s">
        <v>455</v>
      </c>
      <c r="F324" s="31">
        <v>23</v>
      </c>
      <c r="G324" s="31" t="s">
        <v>222</v>
      </c>
      <c r="H324" s="31" t="s">
        <v>224</v>
      </c>
    </row>
    <row r="325" spans="1:8">
      <c r="A325" s="31">
        <v>323</v>
      </c>
      <c r="B325" s="32">
        <v>2143014271</v>
      </c>
      <c r="C325" s="31" t="s">
        <v>803</v>
      </c>
      <c r="D325" s="31" t="s">
        <v>230</v>
      </c>
      <c r="E325" s="31" t="s">
        <v>447</v>
      </c>
      <c r="F325" s="31">
        <v>23</v>
      </c>
      <c r="G325" s="31" t="s">
        <v>222</v>
      </c>
      <c r="H325" s="31" t="s">
        <v>224</v>
      </c>
    </row>
    <row r="326" spans="1:8">
      <c r="A326" s="31">
        <v>324</v>
      </c>
      <c r="B326" s="32">
        <v>2143009098</v>
      </c>
      <c r="C326" s="31" t="s">
        <v>804</v>
      </c>
      <c r="E326" s="31" t="s">
        <v>455</v>
      </c>
      <c r="F326" s="31">
        <v>23</v>
      </c>
      <c r="G326" s="31" t="s">
        <v>222</v>
      </c>
      <c r="H326" s="31" t="s">
        <v>224</v>
      </c>
    </row>
    <row r="327" spans="1:8">
      <c r="A327" s="31">
        <v>325</v>
      </c>
      <c r="B327" s="32">
        <v>2143014269</v>
      </c>
      <c r="C327" s="31" t="s">
        <v>805</v>
      </c>
      <c r="D327" s="31" t="s">
        <v>228</v>
      </c>
      <c r="E327" s="31" t="s">
        <v>447</v>
      </c>
      <c r="F327" s="31">
        <v>23</v>
      </c>
      <c r="G327" s="31" t="s">
        <v>222</v>
      </c>
      <c r="H327" s="31" t="s">
        <v>224</v>
      </c>
    </row>
    <row r="328" spans="1:8">
      <c r="A328" s="31">
        <v>326</v>
      </c>
      <c r="B328" s="32">
        <v>3143014051</v>
      </c>
      <c r="C328" s="31" t="s">
        <v>806</v>
      </c>
      <c r="D328" s="31" t="s">
        <v>232</v>
      </c>
      <c r="E328" s="31" t="s">
        <v>445</v>
      </c>
      <c r="F328" s="31">
        <v>23</v>
      </c>
      <c r="G328" s="31" t="s">
        <v>222</v>
      </c>
      <c r="H328" s="31" t="s">
        <v>233</v>
      </c>
    </row>
    <row r="329" spans="1:8">
      <c r="A329" s="31">
        <v>327</v>
      </c>
      <c r="B329" s="32">
        <v>2143014258</v>
      </c>
      <c r="C329" s="31" t="s">
        <v>807</v>
      </c>
      <c r="D329" s="31" t="s">
        <v>223</v>
      </c>
      <c r="E329" s="31" t="s">
        <v>447</v>
      </c>
      <c r="F329" s="31">
        <v>23</v>
      </c>
      <c r="G329" s="31" t="s">
        <v>222</v>
      </c>
      <c r="H329" s="31" t="s">
        <v>224</v>
      </c>
    </row>
    <row r="330" spans="1:8">
      <c r="A330" s="31">
        <v>328</v>
      </c>
      <c r="B330" s="32">
        <v>3143014054</v>
      </c>
      <c r="C330" s="31" t="s">
        <v>808</v>
      </c>
      <c r="D330" s="31" t="s">
        <v>234</v>
      </c>
      <c r="E330" s="31" t="s">
        <v>445</v>
      </c>
      <c r="F330" s="31">
        <v>23</v>
      </c>
      <c r="G330" s="31" t="s">
        <v>222</v>
      </c>
      <c r="H330" s="31" t="s">
        <v>233</v>
      </c>
    </row>
    <row r="331" spans="1:8">
      <c r="A331" s="31">
        <v>329</v>
      </c>
      <c r="B331" s="32">
        <v>2143014270</v>
      </c>
      <c r="C331" s="31" t="s">
        <v>809</v>
      </c>
      <c r="D331" s="31" t="s">
        <v>229</v>
      </c>
      <c r="E331" s="31" t="s">
        <v>447</v>
      </c>
      <c r="F331" s="31">
        <v>23</v>
      </c>
      <c r="G331" s="31" t="s">
        <v>222</v>
      </c>
      <c r="H331" s="31" t="s">
        <v>224</v>
      </c>
    </row>
    <row r="332" spans="1:8">
      <c r="A332" s="31">
        <v>330</v>
      </c>
      <c r="C332" s="31" t="s">
        <v>810</v>
      </c>
      <c r="F332" s="31">
        <v>23</v>
      </c>
      <c r="G332" s="31" t="s">
        <v>222</v>
      </c>
      <c r="H332" s="31" t="s">
        <v>224</v>
      </c>
    </row>
    <row r="333" spans="1:8">
      <c r="A333" s="31">
        <v>331</v>
      </c>
      <c r="B333" s="32">
        <v>2143014265</v>
      </c>
      <c r="C333" s="31" t="s">
        <v>811</v>
      </c>
      <c r="D333" s="31" t="s">
        <v>227</v>
      </c>
      <c r="E333" s="31" t="s">
        <v>447</v>
      </c>
      <c r="F333" s="31">
        <v>23</v>
      </c>
      <c r="G333" s="31" t="s">
        <v>222</v>
      </c>
      <c r="H333" s="31" t="s">
        <v>224</v>
      </c>
    </row>
    <row r="334" spans="1:8">
      <c r="A334" s="31">
        <v>332</v>
      </c>
      <c r="B334" s="32">
        <v>2143014263</v>
      </c>
      <c r="C334" s="31" t="s">
        <v>812</v>
      </c>
      <c r="D334" s="31" t="s">
        <v>226</v>
      </c>
      <c r="E334" s="31" t="s">
        <v>447</v>
      </c>
      <c r="F334" s="31">
        <v>23</v>
      </c>
      <c r="G334" s="31" t="s">
        <v>222</v>
      </c>
      <c r="H334" s="31" t="s">
        <v>224</v>
      </c>
    </row>
    <row r="335" spans="1:8">
      <c r="A335" s="31">
        <v>333</v>
      </c>
      <c r="B335" s="32">
        <v>2143014261</v>
      </c>
      <c r="C335" s="31" t="s">
        <v>813</v>
      </c>
      <c r="D335" s="31" t="s">
        <v>225</v>
      </c>
      <c r="E335" s="31" t="s">
        <v>447</v>
      </c>
      <c r="F335" s="31">
        <v>23</v>
      </c>
      <c r="G335" s="31" t="s">
        <v>222</v>
      </c>
      <c r="H335" s="31" t="s">
        <v>224</v>
      </c>
    </row>
    <row r="336" spans="1:8">
      <c r="A336" s="31">
        <v>334</v>
      </c>
      <c r="C336" s="31" t="s">
        <v>814</v>
      </c>
      <c r="F336" s="31">
        <v>23</v>
      </c>
      <c r="G336" s="31" t="s">
        <v>222</v>
      </c>
      <c r="H336" s="31" t="s">
        <v>233</v>
      </c>
    </row>
    <row r="337" spans="1:8">
      <c r="A337" s="31">
        <v>335</v>
      </c>
      <c r="C337" s="31" t="s">
        <v>815</v>
      </c>
      <c r="F337" s="31">
        <v>24</v>
      </c>
      <c r="G337" s="31" t="s">
        <v>129</v>
      </c>
      <c r="H337" s="31" t="s">
        <v>131</v>
      </c>
    </row>
    <row r="338" spans="1:8">
      <c r="A338" s="31">
        <v>336</v>
      </c>
      <c r="B338" s="32">
        <v>1143008897</v>
      </c>
      <c r="C338" s="31" t="s">
        <v>816</v>
      </c>
      <c r="E338" s="31" t="s">
        <v>520</v>
      </c>
      <c r="F338" s="31">
        <v>24</v>
      </c>
      <c r="G338" s="31" t="s">
        <v>129</v>
      </c>
      <c r="H338" s="31" t="s">
        <v>131</v>
      </c>
    </row>
    <row r="339" spans="1:8">
      <c r="A339" s="31">
        <v>337</v>
      </c>
      <c r="B339" s="32">
        <v>2143012864</v>
      </c>
      <c r="C339" s="31" t="s">
        <v>817</v>
      </c>
      <c r="D339" s="31" t="s">
        <v>132</v>
      </c>
      <c r="E339" s="31" t="s">
        <v>447</v>
      </c>
      <c r="F339" s="31">
        <v>24</v>
      </c>
      <c r="G339" s="31" t="s">
        <v>129</v>
      </c>
      <c r="H339" s="31" t="s">
        <v>131</v>
      </c>
    </row>
    <row r="340" spans="1:8">
      <c r="A340" s="31">
        <v>338</v>
      </c>
      <c r="B340" s="32">
        <v>2143012869</v>
      </c>
      <c r="C340" s="31" t="s">
        <v>818</v>
      </c>
      <c r="D340" s="31" t="s">
        <v>134</v>
      </c>
      <c r="E340" s="31" t="s">
        <v>447</v>
      </c>
      <c r="F340" s="31">
        <v>24</v>
      </c>
      <c r="G340" s="31" t="s">
        <v>129</v>
      </c>
      <c r="H340" s="31" t="s">
        <v>131</v>
      </c>
    </row>
    <row r="341" spans="1:8">
      <c r="A341" s="31">
        <v>339</v>
      </c>
      <c r="B341" s="32">
        <v>2143012875</v>
      </c>
      <c r="C341" s="31" t="s">
        <v>819</v>
      </c>
      <c r="D341" s="31" t="s">
        <v>136</v>
      </c>
      <c r="E341" s="31" t="s">
        <v>447</v>
      </c>
      <c r="F341" s="31">
        <v>24</v>
      </c>
      <c r="G341" s="31" t="s">
        <v>129</v>
      </c>
      <c r="H341" s="31" t="s">
        <v>131</v>
      </c>
    </row>
    <row r="342" spans="1:8">
      <c r="A342" s="31">
        <v>340</v>
      </c>
      <c r="B342" s="32">
        <v>2143012867</v>
      </c>
      <c r="C342" s="31" t="s">
        <v>820</v>
      </c>
      <c r="D342" s="31" t="s">
        <v>133</v>
      </c>
      <c r="E342" s="31" t="s">
        <v>447</v>
      </c>
      <c r="F342" s="31">
        <v>24</v>
      </c>
      <c r="G342" s="31" t="s">
        <v>129</v>
      </c>
      <c r="H342" s="31" t="s">
        <v>131</v>
      </c>
    </row>
    <row r="343" spans="1:8">
      <c r="A343" s="31">
        <v>341</v>
      </c>
      <c r="B343" s="32">
        <v>2143012871</v>
      </c>
      <c r="C343" s="31" t="s">
        <v>821</v>
      </c>
      <c r="D343" s="31" t="s">
        <v>135</v>
      </c>
      <c r="E343" s="31" t="s">
        <v>447</v>
      </c>
      <c r="F343" s="31">
        <v>24</v>
      </c>
      <c r="G343" s="31" t="s">
        <v>129</v>
      </c>
      <c r="H343" s="31" t="s">
        <v>131</v>
      </c>
    </row>
    <row r="344" spans="1:8">
      <c r="A344" s="31">
        <v>342</v>
      </c>
      <c r="B344" s="32">
        <v>3143011129</v>
      </c>
      <c r="C344" s="31" t="s">
        <v>822</v>
      </c>
      <c r="D344" s="31" t="s">
        <v>139</v>
      </c>
      <c r="E344" s="31" t="s">
        <v>445</v>
      </c>
      <c r="F344" s="31">
        <v>24</v>
      </c>
      <c r="G344" s="31" t="s">
        <v>129</v>
      </c>
      <c r="H344" s="31" t="s">
        <v>131</v>
      </c>
    </row>
    <row r="345" spans="1:8">
      <c r="A345" s="31">
        <v>343</v>
      </c>
      <c r="B345" s="32">
        <v>2143012878</v>
      </c>
      <c r="C345" s="31" t="s">
        <v>823</v>
      </c>
      <c r="D345" s="31" t="s">
        <v>137</v>
      </c>
      <c r="E345" s="31" t="s">
        <v>447</v>
      </c>
      <c r="F345" s="31">
        <v>24</v>
      </c>
      <c r="G345" s="31" t="s">
        <v>129</v>
      </c>
      <c r="H345" s="31" t="s">
        <v>131</v>
      </c>
    </row>
    <row r="346" spans="1:8">
      <c r="A346" s="31">
        <v>344</v>
      </c>
      <c r="B346" s="32">
        <v>2143012856</v>
      </c>
      <c r="C346" s="31" t="s">
        <v>824</v>
      </c>
      <c r="D346" s="31" t="s">
        <v>130</v>
      </c>
      <c r="E346" s="31" t="s">
        <v>447</v>
      </c>
      <c r="F346" s="31">
        <v>24</v>
      </c>
      <c r="G346" s="31" t="s">
        <v>129</v>
      </c>
      <c r="H346" s="31" t="s">
        <v>131</v>
      </c>
    </row>
    <row r="347" spans="1:8">
      <c r="A347" s="31">
        <v>345</v>
      </c>
      <c r="B347" s="32">
        <v>2143013333</v>
      </c>
      <c r="C347" s="31" t="s">
        <v>825</v>
      </c>
      <c r="D347" s="31" t="s">
        <v>138</v>
      </c>
      <c r="E347" s="31" t="s">
        <v>447</v>
      </c>
      <c r="F347" s="31">
        <v>24</v>
      </c>
      <c r="G347" s="31" t="s">
        <v>129</v>
      </c>
      <c r="H347" s="31" t="s">
        <v>131</v>
      </c>
    </row>
    <row r="348" spans="1:8">
      <c r="A348" s="31">
        <v>346</v>
      </c>
      <c r="B348" s="32">
        <v>2143014509</v>
      </c>
      <c r="C348" s="31" t="s">
        <v>826</v>
      </c>
      <c r="D348" s="31" t="s">
        <v>426</v>
      </c>
      <c r="E348" s="31" t="s">
        <v>447</v>
      </c>
      <c r="F348" s="31">
        <v>25</v>
      </c>
      <c r="G348" s="31" t="s">
        <v>421</v>
      </c>
      <c r="H348" s="31" t="s">
        <v>423</v>
      </c>
    </row>
    <row r="349" spans="1:8">
      <c r="A349" s="31">
        <v>347</v>
      </c>
      <c r="B349" s="32">
        <v>2143020055</v>
      </c>
      <c r="C349" s="31" t="s">
        <v>827</v>
      </c>
      <c r="D349" s="31" t="s">
        <v>430</v>
      </c>
      <c r="E349" s="31" t="s">
        <v>455</v>
      </c>
      <c r="F349" s="31">
        <v>25</v>
      </c>
      <c r="G349" s="31" t="s">
        <v>421</v>
      </c>
      <c r="H349" s="31" t="s">
        <v>423</v>
      </c>
    </row>
    <row r="350" spans="1:8">
      <c r="A350" s="31">
        <v>348</v>
      </c>
      <c r="B350" s="32">
        <v>2143020053</v>
      </c>
      <c r="C350" s="31" t="s">
        <v>828</v>
      </c>
      <c r="D350" s="31" t="s">
        <v>428</v>
      </c>
      <c r="E350" s="31" t="s">
        <v>455</v>
      </c>
      <c r="F350" s="31">
        <v>25</v>
      </c>
      <c r="G350" s="31" t="s">
        <v>421</v>
      </c>
      <c r="H350" s="31" t="s">
        <v>423</v>
      </c>
    </row>
    <row r="351" spans="1:8">
      <c r="A351" s="31">
        <v>349</v>
      </c>
      <c r="B351" s="32">
        <v>2143014510</v>
      </c>
      <c r="C351" s="31" t="s">
        <v>829</v>
      </c>
      <c r="D351" s="31" t="s">
        <v>427</v>
      </c>
      <c r="E351" s="31" t="s">
        <v>447</v>
      </c>
      <c r="F351" s="31">
        <v>25</v>
      </c>
      <c r="G351" s="31" t="s">
        <v>421</v>
      </c>
      <c r="H351" s="31" t="s">
        <v>423</v>
      </c>
    </row>
    <row r="352" spans="1:8">
      <c r="A352" s="31">
        <v>350</v>
      </c>
      <c r="B352" s="32">
        <v>2143020054</v>
      </c>
      <c r="C352" s="31" t="s">
        <v>830</v>
      </c>
      <c r="D352" s="31" t="s">
        <v>429</v>
      </c>
      <c r="E352" s="31" t="s">
        <v>455</v>
      </c>
      <c r="F352" s="31">
        <v>25</v>
      </c>
      <c r="G352" s="31" t="s">
        <v>421</v>
      </c>
      <c r="H352" s="31" t="s">
        <v>423</v>
      </c>
    </row>
    <row r="353" spans="1:8">
      <c r="A353" s="31">
        <v>351</v>
      </c>
      <c r="B353" s="32">
        <v>2143014508</v>
      </c>
      <c r="C353" s="31" t="s">
        <v>831</v>
      </c>
      <c r="D353" s="31" t="s">
        <v>425</v>
      </c>
      <c r="E353" s="31" t="s">
        <v>447</v>
      </c>
      <c r="F353" s="31">
        <v>25</v>
      </c>
      <c r="G353" s="31" t="s">
        <v>421</v>
      </c>
      <c r="H353" s="31" t="s">
        <v>423</v>
      </c>
    </row>
    <row r="354" spans="1:8">
      <c r="A354" s="31">
        <v>352</v>
      </c>
      <c r="B354" s="32">
        <v>2143014506</v>
      </c>
      <c r="C354" s="31" t="s">
        <v>832</v>
      </c>
      <c r="D354" s="31" t="s">
        <v>422</v>
      </c>
      <c r="E354" s="31" t="s">
        <v>447</v>
      </c>
      <c r="F354" s="31">
        <v>25</v>
      </c>
      <c r="G354" s="31" t="s">
        <v>421</v>
      </c>
      <c r="H354" s="31" t="s">
        <v>423</v>
      </c>
    </row>
    <row r="355" spans="1:8">
      <c r="A355" s="31">
        <v>353</v>
      </c>
      <c r="C355" s="31" t="s">
        <v>833</v>
      </c>
      <c r="F355" s="31">
        <v>25</v>
      </c>
      <c r="G355" s="31" t="s">
        <v>421</v>
      </c>
      <c r="H355" s="31" t="s">
        <v>423</v>
      </c>
    </row>
    <row r="356" spans="1:8">
      <c r="A356" s="31">
        <v>354</v>
      </c>
      <c r="B356" s="32">
        <v>2143014507</v>
      </c>
      <c r="C356" s="31" t="s">
        <v>834</v>
      </c>
      <c r="D356" s="31" t="s">
        <v>424</v>
      </c>
      <c r="E356" s="31" t="s">
        <v>447</v>
      </c>
      <c r="F356" s="31">
        <v>25</v>
      </c>
      <c r="G356" s="31" t="s">
        <v>421</v>
      </c>
      <c r="H356" s="31" t="s">
        <v>423</v>
      </c>
    </row>
    <row r="357" spans="1:8">
      <c r="A357" s="31">
        <v>355</v>
      </c>
      <c r="B357" s="32">
        <v>3143014086</v>
      </c>
      <c r="C357" s="31" t="s">
        <v>835</v>
      </c>
      <c r="D357" s="31" t="s">
        <v>431</v>
      </c>
      <c r="E357" s="31" t="s">
        <v>445</v>
      </c>
      <c r="F357" s="31">
        <v>25</v>
      </c>
      <c r="G357" s="31" t="s">
        <v>421</v>
      </c>
      <c r="H357" s="31" t="s">
        <v>423</v>
      </c>
    </row>
    <row r="358" spans="1:8">
      <c r="A358" s="31">
        <v>356</v>
      </c>
      <c r="B358" s="32">
        <v>5143000077</v>
      </c>
      <c r="C358" s="31" t="s">
        <v>836</v>
      </c>
      <c r="D358" s="31" t="s">
        <v>433</v>
      </c>
      <c r="E358" s="31" t="s">
        <v>837</v>
      </c>
      <c r="F358" s="31">
        <v>26</v>
      </c>
      <c r="G358" s="34" t="s">
        <v>432</v>
      </c>
      <c r="H358" s="31" t="s">
        <v>434</v>
      </c>
    </row>
    <row r="359" spans="1:8">
      <c r="A359" s="31">
        <v>357</v>
      </c>
      <c r="B359" s="32">
        <v>3443000870</v>
      </c>
      <c r="C359" s="31" t="s">
        <v>838</v>
      </c>
      <c r="D359" s="31" t="s">
        <v>838</v>
      </c>
      <c r="E359" s="31" t="s">
        <v>839</v>
      </c>
      <c r="F359" s="31">
        <v>28</v>
      </c>
      <c r="G359" s="31" t="s">
        <v>840</v>
      </c>
      <c r="H359" s="31" t="s">
        <v>841</v>
      </c>
    </row>
    <row r="360" spans="1:8">
      <c r="A360" s="31">
        <v>358</v>
      </c>
      <c r="B360" s="32">
        <v>3443000869</v>
      </c>
      <c r="C360" s="31" t="s">
        <v>842</v>
      </c>
      <c r="D360" s="31" t="s">
        <v>842</v>
      </c>
      <c r="E360" s="31" t="s">
        <v>839</v>
      </c>
      <c r="F360" s="31">
        <v>28</v>
      </c>
      <c r="G360" s="31" t="s">
        <v>840</v>
      </c>
      <c r="H360" s="31" t="s">
        <v>841</v>
      </c>
    </row>
    <row r="361" spans="1:8">
      <c r="A361" s="31">
        <v>359</v>
      </c>
      <c r="B361" s="32">
        <v>3443000880</v>
      </c>
      <c r="C361" s="35" t="s">
        <v>435</v>
      </c>
      <c r="D361" s="35" t="s">
        <v>435</v>
      </c>
      <c r="E361" s="31" t="s">
        <v>843</v>
      </c>
      <c r="F361" s="31">
        <v>28</v>
      </c>
      <c r="G361" s="34" t="s">
        <v>432</v>
      </c>
      <c r="H361" s="34" t="s">
        <v>436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394"/>
  <sheetViews>
    <sheetView showZeros="0" topLeftCell="A381" workbookViewId="0">
      <selection activeCell="H398" sqref="H398"/>
    </sheetView>
  </sheetViews>
  <sheetFormatPr defaultColWidth="9" defaultRowHeight="13.5"/>
  <cols>
    <col min="1" max="1" width="49.1083333333333" customWidth="1"/>
    <col min="2" max="4" width="8.44166666666667" customWidth="1"/>
    <col min="5" max="5" width="9.44166666666667" customWidth="1"/>
    <col min="6" max="8" width="8.44166666666667" customWidth="1"/>
    <col min="9" max="9" width="9.10833333333333" customWidth="1"/>
    <col min="10" max="10" width="10.3333333333333" customWidth="1"/>
  </cols>
  <sheetData>
    <row r="1" ht="36" customHeight="1" spans="1:10">
      <c r="A1" s="2" t="s">
        <v>844</v>
      </c>
      <c r="B1" s="2"/>
      <c r="C1" s="2"/>
      <c r="D1" s="2"/>
      <c r="E1" s="2"/>
      <c r="F1" s="2"/>
      <c r="G1" s="2"/>
      <c r="H1" s="2"/>
      <c r="I1" s="2"/>
      <c r="J1" s="2"/>
    </row>
    <row r="2" ht="45.6" customHeight="1" spans="1:10">
      <c r="A2" s="3" t="s">
        <v>845</v>
      </c>
      <c r="B2" s="4" t="s">
        <v>846</v>
      </c>
      <c r="C2" s="4" t="s">
        <v>847</v>
      </c>
      <c r="D2" s="4" t="s">
        <v>848</v>
      </c>
      <c r="E2" s="4" t="s">
        <v>849</v>
      </c>
      <c r="F2" s="4" t="s">
        <v>850</v>
      </c>
      <c r="G2" s="4" t="s">
        <v>851</v>
      </c>
      <c r="H2" s="4" t="s">
        <v>852</v>
      </c>
      <c r="I2" s="4" t="s">
        <v>853</v>
      </c>
      <c r="J2" s="4" t="s">
        <v>854</v>
      </c>
    </row>
    <row r="3" hidden="1" spans="2:2">
      <c r="B3" t="s">
        <v>855</v>
      </c>
    </row>
    <row r="4" ht="33.75" customHeight="1" spans="1:10">
      <c r="A4" s="5" t="s">
        <v>856</v>
      </c>
      <c r="B4" s="24" t="s">
        <v>857</v>
      </c>
      <c r="C4" s="25" t="s">
        <v>858</v>
      </c>
      <c r="D4" s="25" t="s">
        <v>859</v>
      </c>
      <c r="E4" s="25" t="s">
        <v>860</v>
      </c>
      <c r="F4" s="25" t="s">
        <v>861</v>
      </c>
      <c r="G4" s="25" t="s">
        <v>862</v>
      </c>
      <c r="H4" s="25" t="s">
        <v>863</v>
      </c>
      <c r="I4" s="25" t="s">
        <v>864</v>
      </c>
      <c r="J4" s="29" t="s">
        <v>865</v>
      </c>
    </row>
    <row r="5" ht="24" customHeight="1" spans="1:11">
      <c r="A5" s="6" t="s">
        <v>307</v>
      </c>
      <c r="B5" s="26">
        <v>30389</v>
      </c>
      <c r="C5" s="27">
        <v>550</v>
      </c>
      <c r="D5" s="27">
        <v>1632</v>
      </c>
      <c r="E5" s="27">
        <v>27800</v>
      </c>
      <c r="F5" s="27">
        <v>30198</v>
      </c>
      <c r="G5" s="27">
        <v>583</v>
      </c>
      <c r="H5" s="27">
        <v>1656</v>
      </c>
      <c r="I5" s="27">
        <v>26400</v>
      </c>
      <c r="J5" s="30">
        <v>54200</v>
      </c>
      <c r="K5" t="str">
        <f>IF(ISNA(VLOOKUP(A5,明细表!C:BY,19,FALSE)),"",VLOOKUP(A5,明细表!C:BY,19,FALSE))</f>
        <v/>
      </c>
    </row>
    <row r="6" hidden="1" spans="1:10">
      <c r="A6" s="16" t="s">
        <v>331</v>
      </c>
      <c r="B6" s="28">
        <v>3770</v>
      </c>
      <c r="C6" s="28">
        <v>70</v>
      </c>
      <c r="D6" s="28">
        <v>241</v>
      </c>
      <c r="E6" s="28">
        <v>0</v>
      </c>
      <c r="F6" s="28">
        <v>3945</v>
      </c>
      <c r="G6" s="28">
        <v>72</v>
      </c>
      <c r="H6" s="28">
        <v>242</v>
      </c>
      <c r="I6" s="28">
        <v>0</v>
      </c>
      <c r="J6" s="28">
        <v>0</v>
      </c>
    </row>
    <row r="7" hidden="1" spans="1:10">
      <c r="A7" s="12" t="s">
        <v>330</v>
      </c>
      <c r="B7" s="28">
        <v>3770</v>
      </c>
      <c r="C7" s="28">
        <v>70</v>
      </c>
      <c r="D7" s="28">
        <v>241</v>
      </c>
      <c r="E7" s="28">
        <v>0</v>
      </c>
      <c r="F7" s="28">
        <v>3945</v>
      </c>
      <c r="G7" s="28">
        <v>72</v>
      </c>
      <c r="H7" s="28">
        <v>242</v>
      </c>
      <c r="I7" s="28">
        <v>0</v>
      </c>
      <c r="J7" s="28">
        <v>0</v>
      </c>
    </row>
    <row r="8" hidden="1" spans="1:10">
      <c r="A8" s="16" t="s">
        <v>311</v>
      </c>
      <c r="B8" s="28">
        <v>5815</v>
      </c>
      <c r="C8" s="28">
        <v>103</v>
      </c>
      <c r="D8" s="28">
        <v>262</v>
      </c>
      <c r="E8" s="28">
        <v>0</v>
      </c>
      <c r="F8" s="28">
        <v>5989</v>
      </c>
      <c r="G8" s="28">
        <v>108</v>
      </c>
      <c r="H8" s="28">
        <v>273</v>
      </c>
      <c r="I8" s="28">
        <v>0</v>
      </c>
      <c r="J8" s="28">
        <v>0</v>
      </c>
    </row>
    <row r="9" hidden="1" spans="1:10">
      <c r="A9" s="12" t="s">
        <v>310</v>
      </c>
      <c r="B9" s="28">
        <v>5815</v>
      </c>
      <c r="C9" s="28">
        <v>103</v>
      </c>
      <c r="D9" s="28">
        <v>262</v>
      </c>
      <c r="E9" s="28">
        <v>0</v>
      </c>
      <c r="F9" s="28">
        <v>5989</v>
      </c>
      <c r="G9" s="28">
        <v>108</v>
      </c>
      <c r="H9" s="28">
        <v>273</v>
      </c>
      <c r="I9" s="28">
        <v>0</v>
      </c>
      <c r="J9" s="28">
        <v>0</v>
      </c>
    </row>
    <row r="10" hidden="1" spans="1:10">
      <c r="A10" s="16" t="s">
        <v>309</v>
      </c>
      <c r="B10" s="28">
        <v>2189</v>
      </c>
      <c r="C10" s="28">
        <v>0</v>
      </c>
      <c r="D10" s="28">
        <v>0</v>
      </c>
      <c r="E10" s="28">
        <v>0</v>
      </c>
      <c r="F10" s="28">
        <v>2298</v>
      </c>
      <c r="G10" s="28">
        <v>45</v>
      </c>
      <c r="H10" s="28">
        <v>116</v>
      </c>
      <c r="I10" s="28">
        <v>0</v>
      </c>
      <c r="J10" s="28">
        <v>0</v>
      </c>
    </row>
    <row r="11" hidden="1" spans="1:10">
      <c r="A11" s="12" t="s">
        <v>308</v>
      </c>
      <c r="B11" s="28">
        <v>2189</v>
      </c>
      <c r="C11" s="28">
        <v>0</v>
      </c>
      <c r="D11" s="28">
        <v>0</v>
      </c>
      <c r="E11" s="28">
        <v>0</v>
      </c>
      <c r="F11" s="28">
        <v>2298</v>
      </c>
      <c r="G11" s="28">
        <v>45</v>
      </c>
      <c r="H11" s="28">
        <v>116</v>
      </c>
      <c r="I11" s="28">
        <v>0</v>
      </c>
      <c r="J11" s="28">
        <v>0</v>
      </c>
    </row>
    <row r="12" hidden="1" spans="1:10">
      <c r="A12" s="16" t="s">
        <v>335</v>
      </c>
      <c r="B12" s="28">
        <v>3818</v>
      </c>
      <c r="C12" s="28">
        <v>70</v>
      </c>
      <c r="D12" s="28">
        <v>251</v>
      </c>
      <c r="E12" s="28">
        <v>0</v>
      </c>
      <c r="F12" s="28">
        <v>3771</v>
      </c>
      <c r="G12" s="28">
        <v>70</v>
      </c>
      <c r="H12" s="28">
        <v>259</v>
      </c>
      <c r="I12" s="28">
        <v>0</v>
      </c>
      <c r="J12" s="28">
        <v>0</v>
      </c>
    </row>
    <row r="13" hidden="1" spans="1:10">
      <c r="A13" s="12" t="s">
        <v>334</v>
      </c>
      <c r="B13" s="28">
        <v>3818</v>
      </c>
      <c r="C13" s="28">
        <v>70</v>
      </c>
      <c r="D13" s="28">
        <v>251</v>
      </c>
      <c r="E13" s="28">
        <v>0</v>
      </c>
      <c r="F13" s="28">
        <v>3771</v>
      </c>
      <c r="G13" s="28">
        <v>70</v>
      </c>
      <c r="H13" s="28">
        <v>259</v>
      </c>
      <c r="I13" s="28">
        <v>0</v>
      </c>
      <c r="J13" s="28">
        <v>0</v>
      </c>
    </row>
    <row r="14" hidden="1" spans="1:10">
      <c r="A14" s="16" t="s">
        <v>313</v>
      </c>
      <c r="B14" s="28">
        <v>4369</v>
      </c>
      <c r="C14" s="28">
        <v>87</v>
      </c>
      <c r="D14" s="28">
        <v>210</v>
      </c>
      <c r="E14" s="28">
        <v>0</v>
      </c>
      <c r="F14" s="28">
        <v>4349</v>
      </c>
      <c r="G14" s="28">
        <v>80</v>
      </c>
      <c r="H14" s="28">
        <v>196</v>
      </c>
      <c r="I14" s="28">
        <v>0</v>
      </c>
      <c r="J14" s="28">
        <v>0</v>
      </c>
    </row>
    <row r="15" hidden="1" spans="1:10">
      <c r="A15" s="12" t="s">
        <v>312</v>
      </c>
      <c r="B15" s="28">
        <v>4369</v>
      </c>
      <c r="C15" s="28">
        <v>87</v>
      </c>
      <c r="D15" s="28">
        <v>210</v>
      </c>
      <c r="E15" s="28">
        <v>0</v>
      </c>
      <c r="F15" s="28">
        <v>4349</v>
      </c>
      <c r="G15" s="28">
        <v>80</v>
      </c>
      <c r="H15" s="28">
        <v>196</v>
      </c>
      <c r="I15" s="28">
        <v>0</v>
      </c>
      <c r="J15" s="28">
        <v>0</v>
      </c>
    </row>
    <row r="16" hidden="1" spans="1:10">
      <c r="A16" s="16" t="s">
        <v>329</v>
      </c>
      <c r="B16" s="28">
        <v>1151</v>
      </c>
      <c r="C16" s="28">
        <v>27</v>
      </c>
      <c r="D16" s="28">
        <v>148</v>
      </c>
      <c r="E16" s="28">
        <v>0</v>
      </c>
      <c r="F16" s="28">
        <v>2256</v>
      </c>
      <c r="G16" s="28">
        <v>46</v>
      </c>
      <c r="H16" s="28">
        <v>130</v>
      </c>
      <c r="I16" s="28">
        <v>0</v>
      </c>
      <c r="J16" s="28">
        <v>0</v>
      </c>
    </row>
    <row r="17" hidden="1" spans="1:10">
      <c r="A17" s="12" t="s">
        <v>328</v>
      </c>
      <c r="B17" s="28">
        <v>1151</v>
      </c>
      <c r="C17" s="28">
        <v>27</v>
      </c>
      <c r="D17" s="28">
        <v>148</v>
      </c>
      <c r="E17" s="28">
        <v>0</v>
      </c>
      <c r="F17" s="28">
        <v>2256</v>
      </c>
      <c r="G17" s="28">
        <v>46</v>
      </c>
      <c r="H17" s="28">
        <v>130</v>
      </c>
      <c r="I17" s="28">
        <v>0</v>
      </c>
      <c r="J17" s="28">
        <v>0</v>
      </c>
    </row>
    <row r="18" hidden="1" spans="1:10">
      <c r="A18" s="16" t="s">
        <v>327</v>
      </c>
      <c r="B18" s="28">
        <v>1797</v>
      </c>
      <c r="C18" s="28">
        <v>36</v>
      </c>
      <c r="D18" s="28">
        <v>105</v>
      </c>
      <c r="E18" s="28">
        <v>0</v>
      </c>
      <c r="F18" s="28">
        <v>2033</v>
      </c>
      <c r="G18" s="28">
        <v>40</v>
      </c>
      <c r="H18" s="28">
        <v>117</v>
      </c>
      <c r="I18" s="28">
        <v>0</v>
      </c>
      <c r="J18" s="28">
        <v>0</v>
      </c>
    </row>
    <row r="19" hidden="1" spans="1:10">
      <c r="A19" s="12" t="s">
        <v>326</v>
      </c>
      <c r="B19" s="28">
        <v>1797</v>
      </c>
      <c r="C19" s="28">
        <v>36</v>
      </c>
      <c r="D19" s="28">
        <v>105</v>
      </c>
      <c r="E19" s="28">
        <v>0</v>
      </c>
      <c r="F19" s="28">
        <v>2033</v>
      </c>
      <c r="G19" s="28">
        <v>40</v>
      </c>
      <c r="H19" s="28">
        <v>117</v>
      </c>
      <c r="I19" s="28">
        <v>0</v>
      </c>
      <c r="J19" s="28">
        <v>0</v>
      </c>
    </row>
    <row r="20" hidden="1" spans="1:10">
      <c r="A20" s="16" t="s">
        <v>315</v>
      </c>
      <c r="B20" s="28">
        <v>329</v>
      </c>
      <c r="C20" s="28">
        <v>6</v>
      </c>
      <c r="D20" s="28">
        <v>15</v>
      </c>
      <c r="E20" s="28">
        <v>0</v>
      </c>
      <c r="F20" s="28">
        <v>571</v>
      </c>
      <c r="G20" s="28">
        <v>13</v>
      </c>
      <c r="H20" s="28">
        <v>38</v>
      </c>
      <c r="I20" s="28">
        <v>0</v>
      </c>
      <c r="J20" s="28">
        <v>0</v>
      </c>
    </row>
    <row r="21" hidden="1" spans="1:10">
      <c r="A21" s="12" t="s">
        <v>314</v>
      </c>
      <c r="B21" s="28">
        <v>329</v>
      </c>
      <c r="C21" s="28">
        <v>6</v>
      </c>
      <c r="D21" s="28">
        <v>15</v>
      </c>
      <c r="E21" s="28">
        <v>0</v>
      </c>
      <c r="F21" s="28">
        <v>571</v>
      </c>
      <c r="G21" s="28">
        <v>13</v>
      </c>
      <c r="H21" s="28">
        <v>38</v>
      </c>
      <c r="I21" s="28">
        <v>0</v>
      </c>
      <c r="J21" s="28">
        <v>0</v>
      </c>
    </row>
    <row r="22" hidden="1" spans="1:10">
      <c r="A22" s="16" t="s">
        <v>321</v>
      </c>
      <c r="B22" s="28">
        <v>2861</v>
      </c>
      <c r="C22" s="28">
        <v>58</v>
      </c>
      <c r="D22" s="28">
        <v>150</v>
      </c>
      <c r="E22" s="28">
        <v>0</v>
      </c>
      <c r="F22" s="28">
        <v>671</v>
      </c>
      <c r="G22" s="28">
        <v>14</v>
      </c>
      <c r="H22" s="28">
        <v>34</v>
      </c>
      <c r="I22" s="28">
        <v>0</v>
      </c>
      <c r="J22" s="28">
        <v>0</v>
      </c>
    </row>
    <row r="23" hidden="1" spans="1:10">
      <c r="A23" s="12" t="s">
        <v>320</v>
      </c>
      <c r="B23" s="28">
        <v>2861</v>
      </c>
      <c r="C23" s="28">
        <v>58</v>
      </c>
      <c r="D23" s="28">
        <v>150</v>
      </c>
      <c r="E23" s="28">
        <v>0</v>
      </c>
      <c r="F23" s="28">
        <v>671</v>
      </c>
      <c r="G23" s="28">
        <v>14</v>
      </c>
      <c r="H23" s="28">
        <v>34</v>
      </c>
      <c r="I23" s="28">
        <v>0</v>
      </c>
      <c r="J23" s="28">
        <v>0</v>
      </c>
    </row>
    <row r="24" ht="24" customHeight="1" spans="1:11">
      <c r="A24" s="20" t="s">
        <v>323</v>
      </c>
      <c r="B24" s="26">
        <v>82</v>
      </c>
      <c r="C24" s="27">
        <v>6</v>
      </c>
      <c r="D24" s="27">
        <v>8</v>
      </c>
      <c r="E24" s="27">
        <v>13600</v>
      </c>
      <c r="F24" s="27">
        <v>48</v>
      </c>
      <c r="G24" s="27">
        <v>5</v>
      </c>
      <c r="H24" s="27">
        <v>10</v>
      </c>
      <c r="I24" s="27">
        <v>12000</v>
      </c>
      <c r="J24" s="30">
        <v>25600</v>
      </c>
      <c r="K24" t="str">
        <f>IF(ISNA(VLOOKUP(A24,明细表!C:BY,19,FALSE)),"",VLOOKUP(A24,明细表!C:BY,19,FALSE))</f>
        <v/>
      </c>
    </row>
    <row r="25" ht="24" customHeight="1" spans="1:11">
      <c r="A25" s="14" t="s">
        <v>322</v>
      </c>
      <c r="B25" s="26">
        <v>82</v>
      </c>
      <c r="C25" s="27">
        <v>6</v>
      </c>
      <c r="D25" s="27">
        <v>8</v>
      </c>
      <c r="E25" s="27">
        <v>13600</v>
      </c>
      <c r="F25" s="27">
        <v>48</v>
      </c>
      <c r="G25" s="27">
        <v>5</v>
      </c>
      <c r="H25" s="27">
        <v>10</v>
      </c>
      <c r="I25" s="27">
        <v>12000</v>
      </c>
      <c r="J25" s="30">
        <v>25600</v>
      </c>
      <c r="K25">
        <f>IF(ISNA(VLOOKUP(A25,明细表!C:BY,19,FALSE)),"",VLOOKUP(A25,明细表!C:BY,19,FALSE))</f>
        <v>8</v>
      </c>
    </row>
    <row r="26" hidden="1" spans="1:10">
      <c r="A26" s="16" t="s">
        <v>317</v>
      </c>
      <c r="B26" s="28">
        <v>1049</v>
      </c>
      <c r="C26" s="28">
        <v>21</v>
      </c>
      <c r="D26" s="28">
        <v>60</v>
      </c>
      <c r="E26" s="28">
        <v>0</v>
      </c>
      <c r="F26" s="28">
        <v>1162</v>
      </c>
      <c r="G26" s="28">
        <v>23</v>
      </c>
      <c r="H26" s="28">
        <v>59</v>
      </c>
      <c r="I26" s="28">
        <v>0</v>
      </c>
      <c r="J26" s="28">
        <v>0</v>
      </c>
    </row>
    <row r="27" hidden="1" spans="1:10">
      <c r="A27" s="12" t="s">
        <v>316</v>
      </c>
      <c r="B27" s="28">
        <v>1049</v>
      </c>
      <c r="C27" s="28">
        <v>21</v>
      </c>
      <c r="D27" s="28">
        <v>60</v>
      </c>
      <c r="E27" s="28">
        <v>0</v>
      </c>
      <c r="F27" s="28">
        <v>1162</v>
      </c>
      <c r="G27" s="28">
        <v>23</v>
      </c>
      <c r="H27" s="28">
        <v>59</v>
      </c>
      <c r="I27" s="28">
        <v>0</v>
      </c>
      <c r="J27" s="28">
        <v>0</v>
      </c>
    </row>
    <row r="28" hidden="1" spans="1:10">
      <c r="A28" s="16" t="s">
        <v>333</v>
      </c>
      <c r="B28" s="28">
        <v>563</v>
      </c>
      <c r="C28" s="28">
        <v>12</v>
      </c>
      <c r="D28" s="28">
        <v>53</v>
      </c>
      <c r="E28" s="28">
        <v>0</v>
      </c>
      <c r="F28" s="28">
        <v>440</v>
      </c>
      <c r="G28" s="28">
        <v>12</v>
      </c>
      <c r="H28" s="28">
        <v>53</v>
      </c>
      <c r="I28" s="28">
        <v>0</v>
      </c>
      <c r="J28" s="28">
        <v>0</v>
      </c>
    </row>
    <row r="29" hidden="1" spans="1:10">
      <c r="A29" s="12" t="s">
        <v>332</v>
      </c>
      <c r="B29" s="28">
        <v>563</v>
      </c>
      <c r="C29" s="28">
        <v>12</v>
      </c>
      <c r="D29" s="28">
        <v>53</v>
      </c>
      <c r="E29" s="28">
        <v>0</v>
      </c>
      <c r="F29" s="28">
        <v>440</v>
      </c>
      <c r="G29" s="28">
        <v>12</v>
      </c>
      <c r="H29" s="28">
        <v>53</v>
      </c>
      <c r="I29" s="28">
        <v>0</v>
      </c>
      <c r="J29" s="28">
        <v>0</v>
      </c>
    </row>
    <row r="30" ht="24" customHeight="1" spans="1:11">
      <c r="A30" s="20" t="s">
        <v>325</v>
      </c>
      <c r="B30" s="26">
        <v>98</v>
      </c>
      <c r="C30" s="27">
        <v>6</v>
      </c>
      <c r="D30" s="27">
        <v>11</v>
      </c>
      <c r="E30" s="27">
        <v>14200</v>
      </c>
      <c r="F30" s="27">
        <v>86</v>
      </c>
      <c r="G30" s="27">
        <v>6</v>
      </c>
      <c r="H30" s="27">
        <v>12</v>
      </c>
      <c r="I30" s="27">
        <v>14400</v>
      </c>
      <c r="J30" s="30">
        <v>28600</v>
      </c>
      <c r="K30" t="str">
        <f>IF(ISNA(VLOOKUP(A30,明细表!C:BY,19,FALSE)),"",VLOOKUP(A30,明细表!C:BY,19,FALSE))</f>
        <v/>
      </c>
    </row>
    <row r="31" ht="24" customHeight="1" spans="1:11">
      <c r="A31" s="14" t="s">
        <v>324</v>
      </c>
      <c r="B31" s="26">
        <v>98</v>
      </c>
      <c r="C31" s="27">
        <v>6</v>
      </c>
      <c r="D31" s="27">
        <v>11</v>
      </c>
      <c r="E31" s="27">
        <v>14200</v>
      </c>
      <c r="F31" s="27">
        <v>86</v>
      </c>
      <c r="G31" s="27">
        <v>6</v>
      </c>
      <c r="H31" s="27">
        <v>12</v>
      </c>
      <c r="I31" s="27">
        <v>14400</v>
      </c>
      <c r="J31" s="30">
        <v>28600</v>
      </c>
      <c r="K31">
        <f>IF(ISNA(VLOOKUP(A31,明细表!C:BY,19,FALSE)),"",VLOOKUP(A31,明细表!C:BY,19,FALSE))</f>
        <v>11</v>
      </c>
    </row>
    <row r="32" hidden="1" spans="1:10">
      <c r="A32" s="16" t="s">
        <v>319</v>
      </c>
      <c r="B32" s="28">
        <v>2498</v>
      </c>
      <c r="C32" s="28">
        <v>48</v>
      </c>
      <c r="D32" s="28">
        <v>118</v>
      </c>
      <c r="E32" s="28">
        <v>0</v>
      </c>
      <c r="F32" s="28">
        <v>2579</v>
      </c>
      <c r="G32" s="28">
        <v>49</v>
      </c>
      <c r="H32" s="28">
        <v>117</v>
      </c>
      <c r="I32" s="28">
        <v>0</v>
      </c>
      <c r="J32" s="28">
        <v>0</v>
      </c>
    </row>
    <row r="33" hidden="1" spans="1:10">
      <c r="A33" s="12" t="s">
        <v>318</v>
      </c>
      <c r="B33" s="28">
        <v>2498</v>
      </c>
      <c r="C33" s="28">
        <v>48</v>
      </c>
      <c r="D33" s="28">
        <v>118</v>
      </c>
      <c r="E33" s="28">
        <v>0</v>
      </c>
      <c r="F33" s="28">
        <v>2579</v>
      </c>
      <c r="G33" s="28">
        <v>49</v>
      </c>
      <c r="H33" s="28">
        <v>117</v>
      </c>
      <c r="I33" s="28">
        <v>0</v>
      </c>
      <c r="J33" s="28">
        <v>0</v>
      </c>
    </row>
    <row r="34" ht="24" customHeight="1" spans="1:11">
      <c r="A34" s="6" t="s">
        <v>41</v>
      </c>
      <c r="B34" s="26">
        <v>20207</v>
      </c>
      <c r="C34" s="27">
        <v>427</v>
      </c>
      <c r="D34" s="27">
        <v>1219</v>
      </c>
      <c r="E34" s="27">
        <v>61400</v>
      </c>
      <c r="F34" s="27">
        <v>20960</v>
      </c>
      <c r="G34" s="27">
        <v>432</v>
      </c>
      <c r="H34" s="27">
        <v>1182</v>
      </c>
      <c r="I34" s="27">
        <v>55000</v>
      </c>
      <c r="J34" s="30">
        <v>116400</v>
      </c>
      <c r="K34" t="str">
        <f>IF(ISNA(VLOOKUP(A34,明细表!C:BY,19,FALSE)),"",VLOOKUP(A34,明细表!C:BY,19,FALSE))</f>
        <v/>
      </c>
    </row>
    <row r="35" hidden="1" spans="1:10">
      <c r="A35" s="16" t="s">
        <v>47</v>
      </c>
      <c r="B35" s="28">
        <v>3625</v>
      </c>
      <c r="C35" s="28">
        <v>72</v>
      </c>
      <c r="D35" s="28">
        <v>191</v>
      </c>
      <c r="E35" s="28">
        <v>0</v>
      </c>
      <c r="F35" s="28">
        <v>3562</v>
      </c>
      <c r="G35" s="28">
        <v>68</v>
      </c>
      <c r="H35" s="28">
        <v>189</v>
      </c>
      <c r="I35" s="28">
        <v>0</v>
      </c>
      <c r="J35" s="28">
        <v>0</v>
      </c>
    </row>
    <row r="36" hidden="1" spans="1:10">
      <c r="A36" s="12" t="s">
        <v>46</v>
      </c>
      <c r="B36" s="28">
        <v>3625</v>
      </c>
      <c r="C36" s="28">
        <v>72</v>
      </c>
      <c r="D36" s="28">
        <v>191</v>
      </c>
      <c r="E36" s="28">
        <v>0</v>
      </c>
      <c r="F36" s="28">
        <v>3562</v>
      </c>
      <c r="G36" s="28">
        <v>68</v>
      </c>
      <c r="H36" s="28">
        <v>189</v>
      </c>
      <c r="I36" s="28">
        <v>0</v>
      </c>
      <c r="J36" s="28">
        <v>0</v>
      </c>
    </row>
    <row r="37" hidden="1" spans="1:10">
      <c r="A37" s="16" t="s">
        <v>66</v>
      </c>
      <c r="B37" s="28">
        <v>3443</v>
      </c>
      <c r="C37" s="28">
        <v>65</v>
      </c>
      <c r="D37" s="28">
        <v>257</v>
      </c>
      <c r="E37" s="28">
        <v>0</v>
      </c>
      <c r="F37" s="28">
        <v>3491</v>
      </c>
      <c r="G37" s="28">
        <v>64</v>
      </c>
      <c r="H37" s="28">
        <v>231</v>
      </c>
      <c r="I37" s="28">
        <v>0</v>
      </c>
      <c r="J37" s="28">
        <v>0</v>
      </c>
    </row>
    <row r="38" hidden="1" spans="1:10">
      <c r="A38" s="12" t="s">
        <v>65</v>
      </c>
      <c r="B38" s="28">
        <v>3443</v>
      </c>
      <c r="C38" s="28">
        <v>65</v>
      </c>
      <c r="D38" s="28">
        <v>257</v>
      </c>
      <c r="E38" s="28">
        <v>0</v>
      </c>
      <c r="F38" s="28">
        <v>3491</v>
      </c>
      <c r="G38" s="28">
        <v>64</v>
      </c>
      <c r="H38" s="28">
        <v>231</v>
      </c>
      <c r="I38" s="28">
        <v>0</v>
      </c>
      <c r="J38" s="28">
        <v>0</v>
      </c>
    </row>
    <row r="39" hidden="1" spans="1:10">
      <c r="A39" s="16" t="s">
        <v>49</v>
      </c>
      <c r="B39" s="28">
        <v>3817</v>
      </c>
      <c r="C39" s="28">
        <v>75</v>
      </c>
      <c r="D39" s="28">
        <v>200</v>
      </c>
      <c r="E39" s="28">
        <v>0</v>
      </c>
      <c r="F39" s="28">
        <v>3692</v>
      </c>
      <c r="G39" s="28">
        <v>73</v>
      </c>
      <c r="H39" s="28">
        <v>182</v>
      </c>
      <c r="I39" s="28">
        <v>0</v>
      </c>
      <c r="J39" s="28">
        <v>0</v>
      </c>
    </row>
    <row r="40" hidden="1" spans="1:10">
      <c r="A40" s="12" t="s">
        <v>48</v>
      </c>
      <c r="B40" s="28">
        <v>3817</v>
      </c>
      <c r="C40" s="28">
        <v>75</v>
      </c>
      <c r="D40" s="28">
        <v>200</v>
      </c>
      <c r="E40" s="28">
        <v>0</v>
      </c>
      <c r="F40" s="28">
        <v>3692</v>
      </c>
      <c r="G40" s="28">
        <v>73</v>
      </c>
      <c r="H40" s="28">
        <v>182</v>
      </c>
      <c r="I40" s="28">
        <v>0</v>
      </c>
      <c r="J40" s="28">
        <v>0</v>
      </c>
    </row>
    <row r="41" hidden="1" spans="1:10">
      <c r="A41" s="16" t="s">
        <v>68</v>
      </c>
      <c r="B41" s="28">
        <v>1907</v>
      </c>
      <c r="C41" s="28">
        <v>38</v>
      </c>
      <c r="D41" s="28">
        <v>139</v>
      </c>
      <c r="E41" s="28">
        <v>0</v>
      </c>
      <c r="F41" s="28">
        <v>1831</v>
      </c>
      <c r="G41" s="28">
        <v>36</v>
      </c>
      <c r="H41" s="28">
        <v>137</v>
      </c>
      <c r="I41" s="28">
        <v>0</v>
      </c>
      <c r="J41" s="28">
        <v>0</v>
      </c>
    </row>
    <row r="42" hidden="1" spans="1:10">
      <c r="A42" s="12" t="s">
        <v>67</v>
      </c>
      <c r="B42" s="28">
        <v>1907</v>
      </c>
      <c r="C42" s="28">
        <v>38</v>
      </c>
      <c r="D42" s="28">
        <v>139</v>
      </c>
      <c r="E42" s="28">
        <v>0</v>
      </c>
      <c r="F42" s="28">
        <v>1831</v>
      </c>
      <c r="G42" s="28">
        <v>36</v>
      </c>
      <c r="H42" s="28">
        <v>137</v>
      </c>
      <c r="I42" s="28">
        <v>0</v>
      </c>
      <c r="J42" s="28">
        <v>0</v>
      </c>
    </row>
    <row r="43" ht="24" customHeight="1" spans="1:11">
      <c r="A43" s="20" t="s">
        <v>43</v>
      </c>
      <c r="B43" s="26">
        <v>2116</v>
      </c>
      <c r="C43" s="27">
        <v>69</v>
      </c>
      <c r="D43" s="27">
        <v>140</v>
      </c>
      <c r="E43" s="27">
        <v>61400</v>
      </c>
      <c r="F43" s="27">
        <v>2147</v>
      </c>
      <c r="G43" s="27">
        <v>67</v>
      </c>
      <c r="H43" s="27">
        <v>138</v>
      </c>
      <c r="I43" s="27">
        <v>55000</v>
      </c>
      <c r="J43" s="30">
        <v>116400</v>
      </c>
      <c r="K43" t="str">
        <f>IF(ISNA(VLOOKUP(A43,明细表!C:BY,19,FALSE)),"",VLOOKUP(A43,明细表!C:BY,19,FALSE))</f>
        <v/>
      </c>
    </row>
    <row r="44" ht="24" customHeight="1" spans="1:11">
      <c r="A44" s="14" t="s">
        <v>52</v>
      </c>
      <c r="B44" s="26">
        <v>133</v>
      </c>
      <c r="C44" s="27">
        <v>6</v>
      </c>
      <c r="D44" s="27">
        <v>13</v>
      </c>
      <c r="E44" s="27">
        <v>7300</v>
      </c>
      <c r="F44" s="27">
        <v>154</v>
      </c>
      <c r="G44" s="27">
        <v>6</v>
      </c>
      <c r="H44" s="27">
        <v>10</v>
      </c>
      <c r="I44" s="27">
        <v>7000</v>
      </c>
      <c r="J44" s="30">
        <v>14300</v>
      </c>
      <c r="K44">
        <f>IF(ISNA(VLOOKUP(A44,明细表!C:BY,19,FALSE)),"",VLOOKUP(A44,明细表!C:BY,19,FALSE))</f>
        <v>13</v>
      </c>
    </row>
    <row r="45" ht="24" customHeight="1" spans="1:11">
      <c r="A45" s="14" t="s">
        <v>50</v>
      </c>
      <c r="B45" s="26">
        <v>37</v>
      </c>
      <c r="C45" s="27">
        <v>5</v>
      </c>
      <c r="D45" s="27">
        <v>5</v>
      </c>
      <c r="E45" s="27">
        <v>11000</v>
      </c>
      <c r="F45" s="27">
        <v>19</v>
      </c>
      <c r="G45" s="27">
        <v>4</v>
      </c>
      <c r="H45" s="27">
        <v>3</v>
      </c>
      <c r="I45" s="27">
        <v>8600</v>
      </c>
      <c r="J45" s="30">
        <v>19600</v>
      </c>
      <c r="K45">
        <f>IF(ISNA(VLOOKUP(A45,明细表!C:BY,19,FALSE)),"",VLOOKUP(A45,明细表!C:BY,19,FALSE))</f>
        <v>5</v>
      </c>
    </row>
    <row r="46" hidden="1" spans="1:10">
      <c r="A46" s="12" t="s">
        <v>56</v>
      </c>
      <c r="B46" s="28">
        <v>1369</v>
      </c>
      <c r="C46" s="28">
        <v>27</v>
      </c>
      <c r="D46" s="28">
        <v>72</v>
      </c>
      <c r="E46" s="28">
        <v>0</v>
      </c>
      <c r="F46" s="28">
        <v>1466</v>
      </c>
      <c r="G46" s="28">
        <v>29</v>
      </c>
      <c r="H46" s="28">
        <v>74</v>
      </c>
      <c r="I46" s="28">
        <v>0</v>
      </c>
      <c r="J46" s="28">
        <v>0</v>
      </c>
    </row>
    <row r="47" ht="24" customHeight="1" spans="1:11">
      <c r="A47" s="14" t="s">
        <v>57</v>
      </c>
      <c r="B47" s="26">
        <v>144</v>
      </c>
      <c r="C47" s="27">
        <v>6</v>
      </c>
      <c r="D47" s="27">
        <v>11</v>
      </c>
      <c r="E47" s="27">
        <v>7100</v>
      </c>
      <c r="F47" s="27">
        <v>115</v>
      </c>
      <c r="G47" s="27">
        <v>6</v>
      </c>
      <c r="H47" s="27">
        <v>10</v>
      </c>
      <c r="I47" s="27">
        <v>7000</v>
      </c>
      <c r="J47" s="30">
        <v>14100</v>
      </c>
      <c r="K47">
        <f>IF(ISNA(VLOOKUP(A47,明细表!C:BY,19,FALSE)),"",VLOOKUP(A47,明细表!C:BY,19,FALSE))</f>
        <v>11</v>
      </c>
    </row>
    <row r="48" ht="24" customHeight="1" spans="1:11">
      <c r="A48" s="14" t="s">
        <v>51</v>
      </c>
      <c r="B48" s="26">
        <v>14</v>
      </c>
      <c r="C48" s="27">
        <v>2</v>
      </c>
      <c r="D48" s="27">
        <v>2</v>
      </c>
      <c r="E48" s="27">
        <v>4400</v>
      </c>
      <c r="F48" s="27">
        <v>13</v>
      </c>
      <c r="G48" s="27">
        <v>2</v>
      </c>
      <c r="H48" s="27">
        <v>2</v>
      </c>
      <c r="I48" s="27">
        <v>4400</v>
      </c>
      <c r="J48" s="30">
        <v>8800</v>
      </c>
      <c r="K48">
        <f>IF(ISNA(VLOOKUP(A48,明细表!C:BY,19,FALSE)),"",VLOOKUP(A48,明细表!C:BY,19,FALSE))</f>
        <v>2</v>
      </c>
    </row>
    <row r="49" hidden="1" spans="1:10">
      <c r="A49" s="12" t="s">
        <v>53</v>
      </c>
      <c r="B49" s="28">
        <v>298</v>
      </c>
      <c r="C49" s="28">
        <v>7</v>
      </c>
      <c r="D49" s="28">
        <v>16</v>
      </c>
      <c r="E49" s="28">
        <v>0</v>
      </c>
      <c r="F49" s="28">
        <v>289</v>
      </c>
      <c r="G49" s="28">
        <v>7</v>
      </c>
      <c r="H49" s="28">
        <v>16</v>
      </c>
      <c r="I49" s="28">
        <v>0</v>
      </c>
      <c r="J49" s="28">
        <v>0</v>
      </c>
    </row>
    <row r="50" ht="24" customHeight="1" spans="1:11">
      <c r="A50" s="14" t="s">
        <v>59</v>
      </c>
      <c r="B50" s="26">
        <v>54</v>
      </c>
      <c r="C50" s="27">
        <v>6</v>
      </c>
      <c r="D50" s="27">
        <v>4</v>
      </c>
      <c r="E50" s="27">
        <v>12800</v>
      </c>
      <c r="F50" s="27">
        <v>39</v>
      </c>
      <c r="G50" s="27">
        <v>5</v>
      </c>
      <c r="H50" s="27">
        <v>7</v>
      </c>
      <c r="I50" s="27">
        <v>11400</v>
      </c>
      <c r="J50" s="30">
        <v>24200</v>
      </c>
      <c r="K50">
        <f>IF(ISNA(VLOOKUP(A50,明细表!C:BY,19,FALSE)),"",VLOOKUP(A50,明细表!C:BY,19,FALSE))</f>
        <v>4</v>
      </c>
    </row>
    <row r="51" ht="24" customHeight="1" spans="1:11">
      <c r="A51" s="14" t="s">
        <v>42</v>
      </c>
      <c r="B51" s="26">
        <v>12</v>
      </c>
      <c r="C51" s="27">
        <v>3</v>
      </c>
      <c r="D51" s="27">
        <v>5</v>
      </c>
      <c r="E51" s="27">
        <v>7000</v>
      </c>
      <c r="F51" s="27">
        <v>13</v>
      </c>
      <c r="G51" s="27">
        <v>2</v>
      </c>
      <c r="H51" s="27">
        <v>6</v>
      </c>
      <c r="I51" s="27">
        <v>5200</v>
      </c>
      <c r="J51" s="30">
        <v>12200</v>
      </c>
      <c r="K51">
        <f>IF(ISNA(VLOOKUP(A51,明细表!C:BY,19,FALSE)),"",VLOOKUP(A51,明细表!C:BY,19,FALSE))</f>
        <v>5</v>
      </c>
    </row>
    <row r="52" ht="24" customHeight="1" spans="1:11">
      <c r="A52" s="14" t="s">
        <v>60</v>
      </c>
      <c r="B52" s="26">
        <v>45</v>
      </c>
      <c r="C52" s="27">
        <v>5</v>
      </c>
      <c r="D52" s="27">
        <v>9</v>
      </c>
      <c r="E52" s="27">
        <v>11800</v>
      </c>
      <c r="F52" s="27">
        <v>36</v>
      </c>
      <c r="G52" s="27">
        <v>5</v>
      </c>
      <c r="H52" s="27">
        <v>7</v>
      </c>
      <c r="I52" s="27">
        <v>11400</v>
      </c>
      <c r="J52" s="30">
        <v>23200</v>
      </c>
      <c r="K52">
        <f>IF(ISNA(VLOOKUP(A52,明细表!C:BY,19,FALSE)),"",VLOOKUP(A52,明细表!C:BY,19,FALSE))</f>
        <v>9</v>
      </c>
    </row>
    <row r="53" hidden="1" spans="1:10">
      <c r="A53" s="12" t="s">
        <v>61</v>
      </c>
      <c r="B53" s="28">
        <v>10</v>
      </c>
      <c r="C53" s="28">
        <v>2</v>
      </c>
      <c r="D53" s="28">
        <v>3</v>
      </c>
      <c r="E53" s="28">
        <v>0</v>
      </c>
      <c r="F53" s="28">
        <v>3</v>
      </c>
      <c r="G53" s="28">
        <v>1</v>
      </c>
      <c r="H53" s="28">
        <v>3</v>
      </c>
      <c r="I53" s="28">
        <v>0</v>
      </c>
      <c r="J53" s="28">
        <v>0</v>
      </c>
    </row>
    <row r="54" hidden="1" spans="1:10">
      <c r="A54" s="16" t="s">
        <v>55</v>
      </c>
      <c r="B54" s="28">
        <v>1886</v>
      </c>
      <c r="C54" s="28">
        <v>40</v>
      </c>
      <c r="D54" s="28">
        <v>105</v>
      </c>
      <c r="E54" s="28">
        <v>0</v>
      </c>
      <c r="F54" s="28">
        <v>2191</v>
      </c>
      <c r="G54" s="28">
        <v>45</v>
      </c>
      <c r="H54" s="28">
        <v>106</v>
      </c>
      <c r="I54" s="28">
        <v>0</v>
      </c>
      <c r="J54" s="28">
        <v>0</v>
      </c>
    </row>
    <row r="55" hidden="1" spans="1:10">
      <c r="A55" s="12" t="s">
        <v>54</v>
      </c>
      <c r="B55" s="28">
        <v>1886</v>
      </c>
      <c r="C55" s="28">
        <v>40</v>
      </c>
      <c r="D55" s="28">
        <v>105</v>
      </c>
      <c r="E55" s="28">
        <v>0</v>
      </c>
      <c r="F55" s="28">
        <v>2191</v>
      </c>
      <c r="G55" s="28">
        <v>45</v>
      </c>
      <c r="H55" s="28">
        <v>106</v>
      </c>
      <c r="I55" s="28">
        <v>0</v>
      </c>
      <c r="J55" s="28">
        <v>0</v>
      </c>
    </row>
    <row r="56" hidden="1" spans="1:10">
      <c r="A56" s="16" t="s">
        <v>63</v>
      </c>
      <c r="B56" s="28">
        <v>224</v>
      </c>
      <c r="C56" s="28">
        <v>5</v>
      </c>
      <c r="D56" s="28">
        <v>17</v>
      </c>
      <c r="E56" s="28">
        <v>0</v>
      </c>
      <c r="F56" s="28">
        <v>598</v>
      </c>
      <c r="G56" s="28">
        <v>13</v>
      </c>
      <c r="H56" s="28">
        <v>46</v>
      </c>
      <c r="I56" s="28">
        <v>0</v>
      </c>
      <c r="J56" s="28">
        <v>0</v>
      </c>
    </row>
    <row r="57" hidden="1" spans="1:10">
      <c r="A57" s="12" t="s">
        <v>62</v>
      </c>
      <c r="B57" s="28">
        <v>224</v>
      </c>
      <c r="C57" s="28">
        <v>5</v>
      </c>
      <c r="D57" s="28">
        <v>17</v>
      </c>
      <c r="E57" s="28">
        <v>0</v>
      </c>
      <c r="F57" s="28">
        <v>598</v>
      </c>
      <c r="G57" s="28">
        <v>13</v>
      </c>
      <c r="H57" s="28">
        <v>46</v>
      </c>
      <c r="I57" s="28">
        <v>0</v>
      </c>
      <c r="J57" s="28">
        <v>0</v>
      </c>
    </row>
    <row r="58" hidden="1" spans="1:10">
      <c r="A58" s="16" t="s">
        <v>45</v>
      </c>
      <c r="B58" s="28">
        <v>3189</v>
      </c>
      <c r="C58" s="28">
        <v>63</v>
      </c>
      <c r="D58" s="28">
        <v>170</v>
      </c>
      <c r="E58" s="28">
        <v>0</v>
      </c>
      <c r="F58" s="28">
        <v>3448</v>
      </c>
      <c r="G58" s="28">
        <v>66</v>
      </c>
      <c r="H58" s="28">
        <v>153</v>
      </c>
      <c r="I58" s="28">
        <v>0</v>
      </c>
      <c r="J58" s="28">
        <v>0</v>
      </c>
    </row>
    <row r="59" hidden="1" spans="1:10">
      <c r="A59" s="12" t="s">
        <v>44</v>
      </c>
      <c r="B59" s="28">
        <v>3189</v>
      </c>
      <c r="C59" s="28">
        <v>63</v>
      </c>
      <c r="D59" s="28">
        <v>170</v>
      </c>
      <c r="E59" s="28">
        <v>0</v>
      </c>
      <c r="F59" s="28">
        <v>3448</v>
      </c>
      <c r="G59" s="28">
        <v>66</v>
      </c>
      <c r="H59" s="28">
        <v>153</v>
      </c>
      <c r="I59" s="28">
        <v>0</v>
      </c>
      <c r="J59" s="28">
        <v>0</v>
      </c>
    </row>
    <row r="60" ht="24" customHeight="1" spans="1:11">
      <c r="A60" s="6" t="s">
        <v>171</v>
      </c>
      <c r="B60" s="26">
        <v>9434</v>
      </c>
      <c r="C60" s="27">
        <v>187</v>
      </c>
      <c r="D60" s="27">
        <v>520</v>
      </c>
      <c r="E60" s="27">
        <v>2600</v>
      </c>
      <c r="F60" s="27">
        <v>9376</v>
      </c>
      <c r="G60" s="27">
        <v>191</v>
      </c>
      <c r="H60" s="27">
        <v>539</v>
      </c>
      <c r="I60" s="27">
        <v>0</v>
      </c>
      <c r="J60" s="30">
        <v>2600</v>
      </c>
      <c r="K60" t="str">
        <f>IF(ISNA(VLOOKUP(A60,明细表!C:BY,19,FALSE)),"",VLOOKUP(A60,明细表!C:BY,19,FALSE))</f>
        <v/>
      </c>
    </row>
    <row r="61" hidden="1" spans="1:10">
      <c r="A61" s="16" t="s">
        <v>183</v>
      </c>
      <c r="B61" s="28">
        <v>2106</v>
      </c>
      <c r="C61" s="28">
        <v>39</v>
      </c>
      <c r="D61" s="28">
        <v>146</v>
      </c>
      <c r="E61" s="28">
        <v>0</v>
      </c>
      <c r="F61" s="28">
        <v>1961</v>
      </c>
      <c r="G61" s="28">
        <v>37</v>
      </c>
      <c r="H61" s="28">
        <v>140</v>
      </c>
      <c r="I61" s="28">
        <v>0</v>
      </c>
      <c r="J61" s="28">
        <v>0</v>
      </c>
    </row>
    <row r="62" hidden="1" spans="1:10">
      <c r="A62" s="12" t="s">
        <v>182</v>
      </c>
      <c r="B62" s="28">
        <v>2106</v>
      </c>
      <c r="C62" s="28">
        <v>39</v>
      </c>
      <c r="D62" s="28">
        <v>146</v>
      </c>
      <c r="E62" s="28">
        <v>0</v>
      </c>
      <c r="F62" s="28">
        <v>1961</v>
      </c>
      <c r="G62" s="28">
        <v>37</v>
      </c>
      <c r="H62" s="28">
        <v>140</v>
      </c>
      <c r="I62" s="28">
        <v>0</v>
      </c>
      <c r="J62" s="28">
        <v>0</v>
      </c>
    </row>
    <row r="63" hidden="1" spans="1:10">
      <c r="A63" s="16" t="s">
        <v>175</v>
      </c>
      <c r="B63" s="28">
        <v>4000</v>
      </c>
      <c r="C63" s="28">
        <v>79</v>
      </c>
      <c r="D63" s="28">
        <v>205</v>
      </c>
      <c r="E63" s="28">
        <v>0</v>
      </c>
      <c r="F63" s="28">
        <v>3886</v>
      </c>
      <c r="G63" s="28">
        <v>76</v>
      </c>
      <c r="H63" s="28">
        <v>201</v>
      </c>
      <c r="I63" s="28">
        <v>0</v>
      </c>
      <c r="J63" s="28">
        <v>0</v>
      </c>
    </row>
    <row r="64" hidden="1" spans="1:10">
      <c r="A64" s="12" t="s">
        <v>174</v>
      </c>
      <c r="B64" s="28">
        <v>4000</v>
      </c>
      <c r="C64" s="28">
        <v>79</v>
      </c>
      <c r="D64" s="28">
        <v>205</v>
      </c>
      <c r="E64" s="28">
        <v>0</v>
      </c>
      <c r="F64" s="28">
        <v>3886</v>
      </c>
      <c r="G64" s="28">
        <v>76</v>
      </c>
      <c r="H64" s="28">
        <v>201</v>
      </c>
      <c r="I64" s="28">
        <v>0</v>
      </c>
      <c r="J64" s="28">
        <v>0</v>
      </c>
    </row>
    <row r="65" hidden="1" spans="1:10">
      <c r="A65" s="16" t="s">
        <v>173</v>
      </c>
      <c r="B65" s="28">
        <v>1313</v>
      </c>
      <c r="C65" s="28">
        <v>25</v>
      </c>
      <c r="D65" s="28">
        <v>61</v>
      </c>
      <c r="E65" s="28">
        <v>0</v>
      </c>
      <c r="F65" s="28">
        <v>1204</v>
      </c>
      <c r="G65" s="28">
        <v>25</v>
      </c>
      <c r="H65" s="28">
        <v>57</v>
      </c>
      <c r="I65" s="28">
        <v>0</v>
      </c>
      <c r="J65" s="28">
        <v>0</v>
      </c>
    </row>
    <row r="66" hidden="1" spans="1:10">
      <c r="A66" s="12" t="s">
        <v>172</v>
      </c>
      <c r="B66" s="28">
        <v>1313</v>
      </c>
      <c r="C66" s="28">
        <v>25</v>
      </c>
      <c r="D66" s="28">
        <v>61</v>
      </c>
      <c r="E66" s="28">
        <v>0</v>
      </c>
      <c r="F66" s="28">
        <v>1204</v>
      </c>
      <c r="G66" s="28">
        <v>25</v>
      </c>
      <c r="H66" s="28">
        <v>57</v>
      </c>
      <c r="I66" s="28">
        <v>0</v>
      </c>
      <c r="J66" s="28">
        <v>0</v>
      </c>
    </row>
    <row r="67" hidden="1" spans="1:10">
      <c r="A67" s="16" t="s">
        <v>177</v>
      </c>
      <c r="B67" s="28">
        <v>729</v>
      </c>
      <c r="C67" s="28">
        <v>15</v>
      </c>
      <c r="D67" s="28">
        <v>38</v>
      </c>
      <c r="E67" s="28">
        <v>0</v>
      </c>
      <c r="F67" s="28">
        <v>688</v>
      </c>
      <c r="G67" s="28">
        <v>15</v>
      </c>
      <c r="H67" s="28">
        <v>42</v>
      </c>
      <c r="I67" s="28">
        <v>0</v>
      </c>
      <c r="J67" s="28">
        <v>0</v>
      </c>
    </row>
    <row r="68" hidden="1" spans="1:10">
      <c r="A68" s="12" t="s">
        <v>176</v>
      </c>
      <c r="B68" s="28">
        <v>729</v>
      </c>
      <c r="C68" s="28">
        <v>15</v>
      </c>
      <c r="D68" s="28">
        <v>38</v>
      </c>
      <c r="E68" s="28">
        <v>0</v>
      </c>
      <c r="F68" s="28">
        <v>688</v>
      </c>
      <c r="G68" s="28">
        <v>15</v>
      </c>
      <c r="H68" s="28">
        <v>42</v>
      </c>
      <c r="I68" s="28">
        <v>0</v>
      </c>
      <c r="J68" s="28">
        <v>0</v>
      </c>
    </row>
    <row r="69" ht="24" customHeight="1" spans="1:11">
      <c r="A69" s="16" t="s">
        <v>179</v>
      </c>
      <c r="B69" s="28">
        <v>1286</v>
      </c>
      <c r="C69" s="28">
        <v>29</v>
      </c>
      <c r="D69" s="28">
        <v>70</v>
      </c>
      <c r="E69" s="28">
        <v>2600</v>
      </c>
      <c r="F69" s="28">
        <v>1637</v>
      </c>
      <c r="G69" s="28">
        <v>38</v>
      </c>
      <c r="H69" s="28">
        <v>99</v>
      </c>
      <c r="I69" s="28">
        <v>0</v>
      </c>
      <c r="J69" s="28">
        <v>2600</v>
      </c>
      <c r="K69" t="str">
        <f>IF(ISNA(VLOOKUP(A69,明细表!C:BY,19,FALSE)),"",VLOOKUP(A69,明细表!C:BY,19,FALSE))</f>
        <v/>
      </c>
    </row>
    <row r="70" ht="24" customHeight="1" spans="1:11">
      <c r="A70" s="12" t="s">
        <v>178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>
        <f>IF(ISNA(VLOOKUP(A70,明细表!C:BY,19,FALSE)),"",VLOOKUP(A70,明细表!C:BY,19,FALSE))</f>
        <v>0</v>
      </c>
    </row>
    <row r="71" hidden="1" spans="1:10">
      <c r="A71" s="12" t="s">
        <v>184</v>
      </c>
      <c r="B71" s="28">
        <v>15</v>
      </c>
      <c r="C71" s="28">
        <v>1</v>
      </c>
      <c r="D71" s="28">
        <v>3</v>
      </c>
      <c r="E71" s="28">
        <v>2600</v>
      </c>
      <c r="F71" s="28">
        <v>0</v>
      </c>
      <c r="G71" s="28">
        <v>0</v>
      </c>
      <c r="H71" s="28">
        <v>2</v>
      </c>
      <c r="I71" s="28">
        <v>0</v>
      </c>
      <c r="J71" s="28">
        <v>2600</v>
      </c>
    </row>
    <row r="72" hidden="1" spans="1:10">
      <c r="A72" s="12" t="s">
        <v>180</v>
      </c>
      <c r="B72" s="28">
        <v>1271</v>
      </c>
      <c r="C72" s="28">
        <v>28</v>
      </c>
      <c r="D72" s="28">
        <v>67</v>
      </c>
      <c r="E72" s="28">
        <v>0</v>
      </c>
      <c r="F72" s="28">
        <v>1637</v>
      </c>
      <c r="G72" s="28">
        <v>38</v>
      </c>
      <c r="H72" s="28">
        <v>97</v>
      </c>
      <c r="I72" s="28">
        <v>0</v>
      </c>
      <c r="J72" s="28">
        <v>0</v>
      </c>
    </row>
    <row r="73" hidden="1" spans="1:10">
      <c r="A73" s="6" t="s">
        <v>359</v>
      </c>
      <c r="B73" s="26">
        <v>2205</v>
      </c>
      <c r="C73" s="27">
        <v>75</v>
      </c>
      <c r="D73" s="27">
        <v>168</v>
      </c>
      <c r="E73" s="27">
        <v>51000</v>
      </c>
      <c r="F73" s="27">
        <v>1907</v>
      </c>
      <c r="G73" s="27">
        <v>66</v>
      </c>
      <c r="H73" s="27">
        <v>196</v>
      </c>
      <c r="I73" s="27">
        <v>42200</v>
      </c>
      <c r="J73" s="30">
        <v>93200</v>
      </c>
    </row>
    <row r="74" ht="24" customHeight="1" spans="1:11">
      <c r="A74" s="16" t="s">
        <v>369</v>
      </c>
      <c r="B74" s="28">
        <v>876</v>
      </c>
      <c r="C74" s="28">
        <v>19</v>
      </c>
      <c r="D74" s="28">
        <v>76</v>
      </c>
      <c r="E74" s="28">
        <v>0</v>
      </c>
      <c r="F74" s="28">
        <v>750</v>
      </c>
      <c r="G74" s="28">
        <v>17</v>
      </c>
      <c r="H74" s="28">
        <v>76</v>
      </c>
      <c r="I74" s="28">
        <v>0</v>
      </c>
      <c r="J74" s="28">
        <v>0</v>
      </c>
      <c r="K74" t="str">
        <f>IF(ISNA(VLOOKUP(A74,明细表!C:BY,19,FALSE)),"",VLOOKUP(A74,明细表!C:BY,19,FALSE))</f>
        <v/>
      </c>
    </row>
    <row r="75" hidden="1" spans="1:10">
      <c r="A75" s="12" t="s">
        <v>370</v>
      </c>
      <c r="B75" s="28">
        <v>488</v>
      </c>
      <c r="C75" s="28">
        <v>10</v>
      </c>
      <c r="D75" s="28">
        <v>42</v>
      </c>
      <c r="E75" s="28">
        <v>0</v>
      </c>
      <c r="F75" s="28">
        <v>414</v>
      </c>
      <c r="G75" s="28">
        <v>9</v>
      </c>
      <c r="H75" s="28">
        <v>44</v>
      </c>
      <c r="I75" s="28">
        <v>0</v>
      </c>
      <c r="J75" s="28">
        <v>0</v>
      </c>
    </row>
    <row r="76" hidden="1" spans="1:10">
      <c r="A76" s="12" t="s">
        <v>368</v>
      </c>
      <c r="B76" s="28">
        <v>388</v>
      </c>
      <c r="C76" s="28">
        <v>9</v>
      </c>
      <c r="D76" s="28">
        <v>34</v>
      </c>
      <c r="E76" s="28">
        <v>0</v>
      </c>
      <c r="F76" s="28">
        <v>336</v>
      </c>
      <c r="G76" s="28">
        <v>8</v>
      </c>
      <c r="H76" s="28">
        <v>32</v>
      </c>
      <c r="I76" s="28">
        <v>0</v>
      </c>
      <c r="J76" s="28">
        <v>0</v>
      </c>
    </row>
    <row r="77" hidden="1" spans="1:10">
      <c r="A77" s="20" t="s">
        <v>361</v>
      </c>
      <c r="B77" s="26">
        <v>1329</v>
      </c>
      <c r="C77" s="27">
        <v>56</v>
      </c>
      <c r="D77" s="27">
        <v>92</v>
      </c>
      <c r="E77" s="27">
        <v>51000</v>
      </c>
      <c r="F77" s="27">
        <v>1157</v>
      </c>
      <c r="G77" s="27">
        <v>49</v>
      </c>
      <c r="H77" s="27">
        <v>120</v>
      </c>
      <c r="I77" s="27">
        <v>42200</v>
      </c>
      <c r="J77" s="30">
        <v>93200</v>
      </c>
    </row>
    <row r="78" ht="24" customHeight="1" spans="1:11">
      <c r="A78" s="14" t="s">
        <v>366</v>
      </c>
      <c r="B78" s="26">
        <v>93</v>
      </c>
      <c r="C78" s="27">
        <v>6</v>
      </c>
      <c r="D78" s="27">
        <v>6</v>
      </c>
      <c r="E78" s="27">
        <v>13200</v>
      </c>
      <c r="F78" s="27">
        <v>89</v>
      </c>
      <c r="G78" s="27">
        <v>6</v>
      </c>
      <c r="H78" s="27">
        <v>14</v>
      </c>
      <c r="I78" s="27">
        <v>14800</v>
      </c>
      <c r="J78" s="30">
        <v>28000</v>
      </c>
      <c r="K78">
        <f>IF(ISNA(VLOOKUP(A78,明细表!C:BY,19,FALSE)),"",VLOOKUP(A78,明细表!C:BY,19,FALSE))</f>
        <v>6</v>
      </c>
    </row>
    <row r="79" ht="24" customHeight="1" spans="1:11">
      <c r="A79" s="12" t="s">
        <v>363</v>
      </c>
      <c r="B79" s="28">
        <v>372</v>
      </c>
      <c r="C79" s="28">
        <v>12</v>
      </c>
      <c r="D79" s="28">
        <v>25</v>
      </c>
      <c r="E79" s="28">
        <v>0</v>
      </c>
      <c r="F79" s="28">
        <v>308</v>
      </c>
      <c r="G79" s="28">
        <v>12</v>
      </c>
      <c r="H79" s="28">
        <v>30</v>
      </c>
      <c r="I79" s="28">
        <v>0</v>
      </c>
      <c r="J79" s="28">
        <v>0</v>
      </c>
      <c r="K79">
        <f>IF(ISNA(VLOOKUP(A79,明细表!C:BY,19,FALSE)),"",VLOOKUP(A79,明细表!C:BY,19,FALSE))</f>
        <v>25</v>
      </c>
    </row>
    <row r="80" hidden="1" spans="1:10">
      <c r="A80" s="14" t="s">
        <v>367</v>
      </c>
      <c r="B80" s="26">
        <v>21</v>
      </c>
      <c r="C80" s="27">
        <v>5</v>
      </c>
      <c r="D80" s="27">
        <v>4</v>
      </c>
      <c r="E80" s="27">
        <v>10800</v>
      </c>
      <c r="F80" s="27">
        <v>19</v>
      </c>
      <c r="G80" s="27">
        <v>3</v>
      </c>
      <c r="H80" s="27">
        <v>5</v>
      </c>
      <c r="I80" s="27">
        <v>7000</v>
      </c>
      <c r="J80" s="30">
        <v>17800</v>
      </c>
    </row>
    <row r="81" ht="24" customHeight="1" spans="1:11">
      <c r="A81" s="14" t="s">
        <v>360</v>
      </c>
      <c r="B81" s="26">
        <v>18</v>
      </c>
      <c r="C81" s="27">
        <v>3</v>
      </c>
      <c r="D81" s="27">
        <v>3</v>
      </c>
      <c r="E81" s="27">
        <v>6600</v>
      </c>
      <c r="F81" s="27">
        <v>18</v>
      </c>
      <c r="G81" s="27">
        <v>3</v>
      </c>
      <c r="H81" s="27">
        <v>0</v>
      </c>
      <c r="I81" s="27">
        <v>6000</v>
      </c>
      <c r="J81" s="30">
        <v>12600</v>
      </c>
      <c r="K81">
        <f>IF(ISNA(VLOOKUP(A81,明细表!C:BY,19,FALSE)),"",VLOOKUP(A81,明细表!C:BY,19,FALSE))</f>
        <v>3</v>
      </c>
    </row>
    <row r="82" ht="24" customHeight="1" spans="1:11">
      <c r="A82" s="14" t="s">
        <v>365</v>
      </c>
      <c r="B82" s="26">
        <v>98</v>
      </c>
      <c r="C82" s="27">
        <v>6</v>
      </c>
      <c r="D82" s="27">
        <v>9</v>
      </c>
      <c r="E82" s="27">
        <v>13800</v>
      </c>
      <c r="F82" s="27">
        <v>85</v>
      </c>
      <c r="G82" s="27">
        <v>6</v>
      </c>
      <c r="H82" s="27">
        <v>12</v>
      </c>
      <c r="I82" s="27">
        <v>14400</v>
      </c>
      <c r="J82" s="30">
        <v>28200</v>
      </c>
      <c r="K82">
        <f>IF(ISNA(VLOOKUP(A82,明细表!C:BY,19,FALSE)),"",VLOOKUP(A82,明细表!C:BY,19,FALSE))</f>
        <v>9</v>
      </c>
    </row>
    <row r="83" ht="24" customHeight="1" spans="1:11">
      <c r="A83" s="14" t="s">
        <v>364</v>
      </c>
      <c r="B83" s="26">
        <v>16</v>
      </c>
      <c r="C83" s="27">
        <v>3</v>
      </c>
      <c r="D83" s="27">
        <v>3</v>
      </c>
      <c r="E83" s="27">
        <v>6600</v>
      </c>
      <c r="F83" s="27">
        <v>10</v>
      </c>
      <c r="G83" s="27">
        <v>2</v>
      </c>
      <c r="H83" s="27">
        <v>5</v>
      </c>
      <c r="I83" s="27">
        <v>0</v>
      </c>
      <c r="J83" s="30">
        <v>6600</v>
      </c>
      <c r="K83">
        <f>IF(ISNA(VLOOKUP(A83,明细表!C:BY,19,FALSE)),"",VLOOKUP(A83,明细表!C:BY,19,FALSE))</f>
        <v>3</v>
      </c>
    </row>
    <row r="84" ht="24" customHeight="1" spans="1:11">
      <c r="A84" s="12" t="s">
        <v>362</v>
      </c>
      <c r="B84" s="28">
        <v>711</v>
      </c>
      <c r="C84" s="28">
        <v>21</v>
      </c>
      <c r="D84" s="28">
        <v>42</v>
      </c>
      <c r="E84" s="28">
        <v>0</v>
      </c>
      <c r="F84" s="28">
        <v>628</v>
      </c>
      <c r="G84" s="28">
        <v>17</v>
      </c>
      <c r="H84" s="28">
        <v>54</v>
      </c>
      <c r="I84" s="28">
        <v>0</v>
      </c>
      <c r="J84" s="28">
        <v>0</v>
      </c>
      <c r="K84">
        <f>IF(ISNA(VLOOKUP(A84,明细表!C:BY,19,FALSE)),"",VLOOKUP(A84,明细表!C:BY,19,FALSE))</f>
        <v>42</v>
      </c>
    </row>
    <row r="85" hidden="1" spans="1:10">
      <c r="A85" s="6" t="s">
        <v>235</v>
      </c>
      <c r="B85" s="26">
        <v>5192</v>
      </c>
      <c r="C85" s="27">
        <v>144</v>
      </c>
      <c r="D85" s="27">
        <v>499</v>
      </c>
      <c r="E85" s="27">
        <v>72200</v>
      </c>
      <c r="F85" s="27">
        <v>4714</v>
      </c>
      <c r="G85" s="27">
        <v>140</v>
      </c>
      <c r="H85" s="27">
        <v>382</v>
      </c>
      <c r="I85" s="27">
        <v>75500</v>
      </c>
      <c r="J85" s="30">
        <v>147700</v>
      </c>
    </row>
    <row r="86" ht="24" customHeight="1" spans="1:11">
      <c r="A86" s="20" t="s">
        <v>245</v>
      </c>
      <c r="B86" s="26">
        <v>1599</v>
      </c>
      <c r="C86" s="27">
        <v>47</v>
      </c>
      <c r="D86" s="27">
        <v>120</v>
      </c>
      <c r="E86" s="27">
        <v>32500</v>
      </c>
      <c r="F86" s="27">
        <v>1360</v>
      </c>
      <c r="G86" s="27">
        <v>45</v>
      </c>
      <c r="H86" s="27">
        <v>129</v>
      </c>
      <c r="I86" s="27">
        <v>39600</v>
      </c>
      <c r="J86" s="30">
        <v>72100</v>
      </c>
      <c r="K86" t="str">
        <f>IF(ISNA(VLOOKUP(A86,明细表!C:BY,19,FALSE)),"",VLOOKUP(A86,明细表!C:BY,19,FALSE))</f>
        <v/>
      </c>
    </row>
    <row r="87" ht="24" customHeight="1" spans="1:11">
      <c r="A87" s="12" t="s">
        <v>248</v>
      </c>
      <c r="B87" s="28">
        <v>711</v>
      </c>
      <c r="C87" s="28">
        <v>18</v>
      </c>
      <c r="D87" s="28">
        <v>49</v>
      </c>
      <c r="E87" s="28">
        <v>0</v>
      </c>
      <c r="F87" s="28">
        <v>628</v>
      </c>
      <c r="G87" s="28">
        <v>18</v>
      </c>
      <c r="H87" s="28">
        <v>54</v>
      </c>
      <c r="I87" s="28">
        <v>0</v>
      </c>
      <c r="J87" s="28">
        <v>0</v>
      </c>
      <c r="K87">
        <f>IF(ISNA(VLOOKUP(A87,明细表!C:BY,19,FALSE)),"",VLOOKUP(A87,明细表!C:BY,19,FALSE))</f>
        <v>49</v>
      </c>
    </row>
    <row r="88" hidden="1" spans="1:10">
      <c r="A88" s="12" t="s">
        <v>252</v>
      </c>
      <c r="B88" s="28">
        <v>592</v>
      </c>
      <c r="C88" s="28">
        <v>12</v>
      </c>
      <c r="D88" s="28">
        <v>44</v>
      </c>
      <c r="E88" s="28">
        <v>0</v>
      </c>
      <c r="F88" s="28">
        <v>498</v>
      </c>
      <c r="G88" s="28">
        <v>10</v>
      </c>
      <c r="H88" s="28">
        <v>47</v>
      </c>
      <c r="I88" s="28">
        <v>0</v>
      </c>
      <c r="J88" s="28">
        <v>0</v>
      </c>
    </row>
    <row r="89" hidden="1" spans="1:10">
      <c r="A89" s="14" t="s">
        <v>244</v>
      </c>
      <c r="B89" s="26">
        <v>106</v>
      </c>
      <c r="C89" s="27">
        <v>6</v>
      </c>
      <c r="D89" s="27">
        <v>9</v>
      </c>
      <c r="E89" s="27">
        <v>6900</v>
      </c>
      <c r="F89" s="27">
        <v>88</v>
      </c>
      <c r="G89" s="27">
        <v>6</v>
      </c>
      <c r="H89" s="27">
        <v>9</v>
      </c>
      <c r="I89" s="27">
        <v>13800</v>
      </c>
      <c r="J89" s="30">
        <v>20700</v>
      </c>
    </row>
    <row r="90" ht="24" customHeight="1" spans="1:11">
      <c r="A90" s="14" t="s">
        <v>246</v>
      </c>
      <c r="B90" s="26">
        <v>99</v>
      </c>
      <c r="C90" s="27">
        <v>6</v>
      </c>
      <c r="D90" s="27">
        <v>9</v>
      </c>
      <c r="E90" s="27">
        <v>13800</v>
      </c>
      <c r="F90" s="27">
        <v>75</v>
      </c>
      <c r="G90" s="27">
        <v>6</v>
      </c>
      <c r="H90" s="27">
        <v>9</v>
      </c>
      <c r="I90" s="27">
        <v>13800</v>
      </c>
      <c r="J90" s="30">
        <v>27600</v>
      </c>
      <c r="K90">
        <f>IF(ISNA(VLOOKUP(A90,明细表!C:BY,19,FALSE)),"",VLOOKUP(A90,明细表!C:BY,19,FALSE))</f>
        <v>9</v>
      </c>
    </row>
    <row r="91" ht="24" customHeight="1" spans="1:11">
      <c r="A91" s="14" t="s">
        <v>247</v>
      </c>
      <c r="B91" s="26">
        <v>91</v>
      </c>
      <c r="C91" s="27">
        <v>5</v>
      </c>
      <c r="D91" s="27">
        <v>9</v>
      </c>
      <c r="E91" s="27">
        <v>11800</v>
      </c>
      <c r="F91" s="27">
        <v>71</v>
      </c>
      <c r="G91" s="27">
        <v>5</v>
      </c>
      <c r="H91" s="27">
        <v>10</v>
      </c>
      <c r="I91" s="27">
        <v>12000</v>
      </c>
      <c r="J91" s="30">
        <v>23800</v>
      </c>
      <c r="K91">
        <f>IF(ISNA(VLOOKUP(A91,明细表!C:BY,19,FALSE)),"",VLOOKUP(A91,明细表!C:BY,19,FALSE))</f>
        <v>9</v>
      </c>
    </row>
    <row r="92" ht="24" customHeight="1" spans="1:11">
      <c r="A92" s="20" t="s">
        <v>237</v>
      </c>
      <c r="B92" s="26">
        <v>3593</v>
      </c>
      <c r="C92" s="27">
        <v>97</v>
      </c>
      <c r="D92" s="27">
        <v>379</v>
      </c>
      <c r="E92" s="27">
        <v>39700</v>
      </c>
      <c r="F92" s="27">
        <v>3354</v>
      </c>
      <c r="G92" s="27">
        <v>95</v>
      </c>
      <c r="H92" s="27">
        <v>253</v>
      </c>
      <c r="I92" s="27">
        <v>35900</v>
      </c>
      <c r="J92" s="30">
        <v>75600</v>
      </c>
      <c r="K92" t="str">
        <f>IF(ISNA(VLOOKUP(A92,明细表!C:BY,19,FALSE)),"",VLOOKUP(A92,明细表!C:BY,19,FALSE))</f>
        <v/>
      </c>
    </row>
    <row r="93" ht="24" customHeight="1" spans="1:11">
      <c r="A93" s="12" t="s">
        <v>236</v>
      </c>
      <c r="B93" s="28">
        <v>491</v>
      </c>
      <c r="C93" s="28">
        <v>12</v>
      </c>
      <c r="D93" s="28">
        <v>27</v>
      </c>
      <c r="E93" s="28">
        <v>0</v>
      </c>
      <c r="F93" s="28">
        <v>458</v>
      </c>
      <c r="G93" s="28">
        <v>12</v>
      </c>
      <c r="H93" s="28">
        <v>33</v>
      </c>
      <c r="I93" s="28">
        <v>0</v>
      </c>
      <c r="J93" s="28">
        <v>0</v>
      </c>
      <c r="K93">
        <f>IF(ISNA(VLOOKUP(A93,明细表!C:BY,19,FALSE)),"",VLOOKUP(A93,明细表!C:BY,19,FALSE))</f>
        <v>27</v>
      </c>
    </row>
    <row r="94" hidden="1" spans="1:10">
      <c r="A94" s="14" t="s">
        <v>238</v>
      </c>
      <c r="B94" s="26">
        <v>12</v>
      </c>
      <c r="C94" s="27">
        <v>2</v>
      </c>
      <c r="D94" s="27">
        <v>2</v>
      </c>
      <c r="E94" s="27">
        <v>4400</v>
      </c>
      <c r="F94" s="27">
        <v>10</v>
      </c>
      <c r="G94" s="27">
        <v>2</v>
      </c>
      <c r="H94" s="27">
        <v>0</v>
      </c>
      <c r="I94" s="27">
        <v>0</v>
      </c>
      <c r="J94" s="30">
        <v>4400</v>
      </c>
    </row>
    <row r="95" ht="24" customHeight="1" spans="1:11">
      <c r="A95" s="12" t="s">
        <v>243</v>
      </c>
      <c r="B95" s="28">
        <v>304</v>
      </c>
      <c r="C95" s="28">
        <v>7</v>
      </c>
      <c r="D95" s="28">
        <v>17</v>
      </c>
      <c r="E95" s="28">
        <v>0</v>
      </c>
      <c r="F95" s="28">
        <v>293</v>
      </c>
      <c r="G95" s="28">
        <v>7</v>
      </c>
      <c r="H95" s="28">
        <v>19</v>
      </c>
      <c r="I95" s="28">
        <v>0</v>
      </c>
      <c r="J95" s="28">
        <v>0</v>
      </c>
      <c r="K95">
        <f>IF(ISNA(VLOOKUP(A95,明细表!C:BY,19,FALSE)),"",VLOOKUP(A95,明细表!C:BY,19,FALSE))</f>
        <v>17</v>
      </c>
    </row>
    <row r="96" hidden="1" spans="1:10">
      <c r="A96" s="12" t="s">
        <v>250</v>
      </c>
      <c r="B96" s="28">
        <v>537</v>
      </c>
      <c r="C96" s="28">
        <v>11</v>
      </c>
      <c r="D96" s="28">
        <v>41</v>
      </c>
      <c r="E96" s="28">
        <v>0</v>
      </c>
      <c r="F96" s="28">
        <v>482</v>
      </c>
      <c r="G96" s="28">
        <v>10</v>
      </c>
      <c r="H96" s="28">
        <v>42</v>
      </c>
      <c r="I96" s="28">
        <v>0</v>
      </c>
      <c r="J96" s="28">
        <v>0</v>
      </c>
    </row>
    <row r="97" hidden="1" spans="1:10">
      <c r="A97" s="14" t="s">
        <v>241</v>
      </c>
      <c r="B97" s="26">
        <v>60</v>
      </c>
      <c r="C97" s="27">
        <v>6</v>
      </c>
      <c r="D97" s="27">
        <v>6</v>
      </c>
      <c r="E97" s="27">
        <v>13200</v>
      </c>
      <c r="F97" s="27">
        <v>39</v>
      </c>
      <c r="G97" s="27">
        <v>6</v>
      </c>
      <c r="H97" s="27">
        <v>8</v>
      </c>
      <c r="I97" s="27">
        <v>13600</v>
      </c>
      <c r="J97" s="30">
        <v>26800</v>
      </c>
    </row>
    <row r="98" ht="24" customHeight="1" spans="1:11">
      <c r="A98" s="14" t="s">
        <v>240</v>
      </c>
      <c r="B98" s="26">
        <v>64</v>
      </c>
      <c r="C98" s="27">
        <v>6</v>
      </c>
      <c r="D98" s="27">
        <v>7</v>
      </c>
      <c r="E98" s="27">
        <v>13400</v>
      </c>
      <c r="F98" s="27">
        <v>43</v>
      </c>
      <c r="G98" s="27">
        <v>6</v>
      </c>
      <c r="H98" s="27">
        <v>9</v>
      </c>
      <c r="I98" s="27">
        <v>13800</v>
      </c>
      <c r="J98" s="30">
        <v>27200</v>
      </c>
      <c r="K98">
        <f>IF(ISNA(VLOOKUP(A98,明细表!C:BY,19,FALSE)),"",VLOOKUP(A98,明细表!C:BY,19,FALSE))</f>
        <v>7</v>
      </c>
    </row>
    <row r="99" ht="24" customHeight="1" spans="1:11">
      <c r="A99" s="12" t="s">
        <v>251</v>
      </c>
      <c r="B99" s="28">
        <v>503</v>
      </c>
      <c r="C99" s="28">
        <v>13</v>
      </c>
      <c r="D99" s="28">
        <v>80</v>
      </c>
      <c r="E99" s="28">
        <v>0</v>
      </c>
      <c r="F99" s="28">
        <v>463</v>
      </c>
      <c r="G99" s="28">
        <v>13</v>
      </c>
      <c r="H99" s="28">
        <v>44</v>
      </c>
      <c r="I99" s="28">
        <v>0</v>
      </c>
      <c r="J99" s="28">
        <v>0</v>
      </c>
      <c r="K99">
        <f>IF(ISNA(VLOOKUP(A99,明细表!C:BY,19,FALSE)),"",VLOOKUP(A99,明细表!C:BY,19,FALSE))</f>
        <v>80</v>
      </c>
    </row>
    <row r="100" hidden="1" spans="1:10">
      <c r="A100" s="12" t="s">
        <v>249</v>
      </c>
      <c r="B100" s="28">
        <v>1595</v>
      </c>
      <c r="C100" s="28">
        <v>36</v>
      </c>
      <c r="D100" s="28">
        <v>196</v>
      </c>
      <c r="E100" s="28">
        <v>0</v>
      </c>
      <c r="F100" s="28">
        <v>1539</v>
      </c>
      <c r="G100" s="28">
        <v>35</v>
      </c>
      <c r="H100" s="28">
        <v>96</v>
      </c>
      <c r="I100" s="28">
        <v>0</v>
      </c>
      <c r="J100" s="28">
        <v>0</v>
      </c>
    </row>
    <row r="101" hidden="1" spans="1:10">
      <c r="A101" s="14" t="s">
        <v>239</v>
      </c>
      <c r="B101" s="26">
        <v>24</v>
      </c>
      <c r="C101" s="27">
        <v>3</v>
      </c>
      <c r="D101" s="27">
        <v>1</v>
      </c>
      <c r="E101" s="27">
        <v>6200</v>
      </c>
      <c r="F101" s="27">
        <v>24</v>
      </c>
      <c r="G101" s="27">
        <v>3</v>
      </c>
      <c r="H101" s="27">
        <v>0</v>
      </c>
      <c r="I101" s="27">
        <v>6000</v>
      </c>
      <c r="J101" s="30">
        <v>12200</v>
      </c>
    </row>
    <row r="102" ht="24" customHeight="1" spans="1:11">
      <c r="A102" s="14" t="s">
        <v>242</v>
      </c>
      <c r="B102" s="26">
        <v>3</v>
      </c>
      <c r="C102" s="27">
        <v>1</v>
      </c>
      <c r="D102" s="27">
        <v>2</v>
      </c>
      <c r="E102" s="27">
        <v>2500</v>
      </c>
      <c r="F102" s="27">
        <v>3</v>
      </c>
      <c r="G102" s="27">
        <v>1</v>
      </c>
      <c r="H102" s="27">
        <v>2</v>
      </c>
      <c r="I102" s="27">
        <v>2500</v>
      </c>
      <c r="J102" s="30">
        <v>5000</v>
      </c>
      <c r="K102">
        <f>IF(ISNA(VLOOKUP(A102,明细表!C:BY,19,FALSE)),"",VLOOKUP(A102,明细表!C:BY,19,FALSE))</f>
        <v>2</v>
      </c>
    </row>
    <row r="103" ht="24" customHeight="1" spans="1:11">
      <c r="A103" s="6" t="s">
        <v>371</v>
      </c>
      <c r="B103" s="26">
        <v>4732</v>
      </c>
      <c r="C103" s="27">
        <v>116</v>
      </c>
      <c r="D103" s="27">
        <v>334</v>
      </c>
      <c r="E103" s="27">
        <v>48600</v>
      </c>
      <c r="F103" s="27">
        <v>4380</v>
      </c>
      <c r="G103" s="27">
        <v>108</v>
      </c>
      <c r="H103" s="27">
        <v>318</v>
      </c>
      <c r="I103" s="27">
        <v>42800</v>
      </c>
      <c r="J103" s="30">
        <v>91400</v>
      </c>
      <c r="K103" t="str">
        <f>IF(ISNA(VLOOKUP(A103,明细表!C:BY,19,FALSE)),"",VLOOKUP(A103,明细表!C:BY,19,FALSE))</f>
        <v/>
      </c>
    </row>
    <row r="104" ht="24" customHeight="1" spans="1:11">
      <c r="A104" s="16" t="s">
        <v>382</v>
      </c>
      <c r="B104" s="28">
        <v>2275</v>
      </c>
      <c r="C104" s="28">
        <v>46</v>
      </c>
      <c r="D104" s="28">
        <v>200</v>
      </c>
      <c r="E104" s="28">
        <v>0</v>
      </c>
      <c r="F104" s="28">
        <v>2074</v>
      </c>
      <c r="G104" s="28">
        <v>43</v>
      </c>
      <c r="H104" s="28">
        <v>162</v>
      </c>
      <c r="I104" s="28">
        <v>0</v>
      </c>
      <c r="J104" s="28">
        <v>0</v>
      </c>
      <c r="K104" t="str">
        <f>IF(ISNA(VLOOKUP(A104,明细表!C:BY,19,FALSE)),"",VLOOKUP(A104,明细表!C:BY,19,FALSE))</f>
        <v/>
      </c>
    </row>
    <row r="105" hidden="1" spans="1:10">
      <c r="A105" s="12" t="s">
        <v>383</v>
      </c>
      <c r="B105" s="28">
        <v>1683</v>
      </c>
      <c r="C105" s="28">
        <v>32</v>
      </c>
      <c r="D105" s="28">
        <v>114</v>
      </c>
      <c r="E105" s="28">
        <v>0</v>
      </c>
      <c r="F105" s="28">
        <v>1557</v>
      </c>
      <c r="G105" s="28">
        <v>30</v>
      </c>
      <c r="H105" s="28">
        <v>117</v>
      </c>
      <c r="I105" s="28">
        <v>0</v>
      </c>
      <c r="J105" s="28">
        <v>0</v>
      </c>
    </row>
    <row r="106" hidden="1" spans="1:10">
      <c r="A106" s="12" t="s">
        <v>381</v>
      </c>
      <c r="B106" s="28">
        <v>592</v>
      </c>
      <c r="C106" s="28">
        <v>14</v>
      </c>
      <c r="D106" s="28">
        <v>86</v>
      </c>
      <c r="E106" s="28">
        <v>0</v>
      </c>
      <c r="F106" s="28">
        <v>517</v>
      </c>
      <c r="G106" s="28">
        <v>13</v>
      </c>
      <c r="H106" s="28">
        <v>45</v>
      </c>
      <c r="I106" s="28">
        <v>0</v>
      </c>
      <c r="J106" s="28">
        <v>0</v>
      </c>
    </row>
    <row r="107" hidden="1" spans="1:10">
      <c r="A107" s="20" t="s">
        <v>373</v>
      </c>
      <c r="B107" s="26">
        <v>1483</v>
      </c>
      <c r="C107" s="27">
        <v>36</v>
      </c>
      <c r="D107" s="27">
        <v>67</v>
      </c>
      <c r="E107" s="27">
        <v>15400</v>
      </c>
      <c r="F107" s="27">
        <v>1512</v>
      </c>
      <c r="G107" s="27">
        <v>37</v>
      </c>
      <c r="H107" s="27">
        <v>84</v>
      </c>
      <c r="I107" s="27">
        <v>16800</v>
      </c>
      <c r="J107" s="30">
        <v>32200</v>
      </c>
    </row>
    <row r="108" ht="24" customHeight="1" spans="1:11">
      <c r="A108" s="12" t="s">
        <v>380</v>
      </c>
      <c r="B108" s="28">
        <v>1422</v>
      </c>
      <c r="C108" s="28">
        <v>29</v>
      </c>
      <c r="D108" s="28">
        <v>60</v>
      </c>
      <c r="E108" s="28">
        <v>0</v>
      </c>
      <c r="F108" s="28">
        <v>1468</v>
      </c>
      <c r="G108" s="28">
        <v>30</v>
      </c>
      <c r="H108" s="28">
        <v>70</v>
      </c>
      <c r="I108" s="28">
        <v>0</v>
      </c>
      <c r="J108" s="28">
        <v>0</v>
      </c>
      <c r="K108">
        <f>IF(ISNA(VLOOKUP(A108,明细表!C:BY,19,FALSE)),"",VLOOKUP(A108,明细表!C:BY,19,FALSE))</f>
        <v>60</v>
      </c>
    </row>
    <row r="109" hidden="1" spans="1:10">
      <c r="A109" s="14" t="s">
        <v>372</v>
      </c>
      <c r="B109" s="26">
        <v>34</v>
      </c>
      <c r="C109" s="27">
        <v>4</v>
      </c>
      <c r="D109" s="27">
        <v>5</v>
      </c>
      <c r="E109" s="27">
        <v>9000</v>
      </c>
      <c r="F109" s="27">
        <v>23</v>
      </c>
      <c r="G109" s="27">
        <v>4</v>
      </c>
      <c r="H109" s="27">
        <v>9</v>
      </c>
      <c r="I109" s="27">
        <v>9800</v>
      </c>
      <c r="J109" s="30">
        <v>18800</v>
      </c>
    </row>
    <row r="110" ht="24" customHeight="1" spans="1:11">
      <c r="A110" s="14" t="s">
        <v>374</v>
      </c>
      <c r="B110" s="26">
        <v>27</v>
      </c>
      <c r="C110" s="27">
        <v>3</v>
      </c>
      <c r="D110" s="27">
        <v>2</v>
      </c>
      <c r="E110" s="27">
        <v>6400</v>
      </c>
      <c r="F110" s="27">
        <v>21</v>
      </c>
      <c r="G110" s="27">
        <v>3</v>
      </c>
      <c r="H110" s="27">
        <v>5</v>
      </c>
      <c r="I110" s="27">
        <v>7000</v>
      </c>
      <c r="J110" s="30">
        <v>13400</v>
      </c>
      <c r="K110">
        <f>IF(ISNA(VLOOKUP(A110,明细表!C:BY,19,FALSE)),"",VLOOKUP(A110,明细表!C:BY,19,FALSE))</f>
        <v>2</v>
      </c>
    </row>
    <row r="111" ht="24" customHeight="1" spans="1:11">
      <c r="A111" s="20" t="s">
        <v>376</v>
      </c>
      <c r="B111" s="26">
        <v>974</v>
      </c>
      <c r="C111" s="27">
        <v>34</v>
      </c>
      <c r="D111" s="27">
        <v>67</v>
      </c>
      <c r="E111" s="27">
        <v>33200</v>
      </c>
      <c r="F111" s="27">
        <v>794</v>
      </c>
      <c r="G111" s="27">
        <v>28</v>
      </c>
      <c r="H111" s="27">
        <v>72</v>
      </c>
      <c r="I111" s="27">
        <v>26000</v>
      </c>
      <c r="J111" s="30">
        <v>59200</v>
      </c>
      <c r="K111" t="str">
        <f>IF(ISNA(VLOOKUP(A111,明细表!C:BY,19,FALSE)),"",VLOOKUP(A111,明细表!C:BY,19,FALSE))</f>
        <v/>
      </c>
    </row>
    <row r="112" ht="24" customHeight="1" spans="1:11">
      <c r="A112" s="12" t="s">
        <v>379</v>
      </c>
      <c r="B112" s="28">
        <v>799</v>
      </c>
      <c r="C112" s="28">
        <v>19</v>
      </c>
      <c r="D112" s="28">
        <v>51</v>
      </c>
      <c r="E112" s="28">
        <v>0</v>
      </c>
      <c r="F112" s="28">
        <v>694</v>
      </c>
      <c r="G112" s="28">
        <v>17</v>
      </c>
      <c r="H112" s="28">
        <v>51</v>
      </c>
      <c r="I112" s="28">
        <v>0</v>
      </c>
      <c r="J112" s="28">
        <v>0</v>
      </c>
      <c r="K112">
        <f>IF(ISNA(VLOOKUP(A112,明细表!C:BY,19,FALSE)),"",VLOOKUP(A112,明细表!C:BY,19,FALSE))</f>
        <v>51</v>
      </c>
    </row>
    <row r="113" hidden="1" spans="1:10">
      <c r="A113" s="14" t="s">
        <v>375</v>
      </c>
      <c r="B113" s="26">
        <v>94</v>
      </c>
      <c r="C113" s="27">
        <v>6</v>
      </c>
      <c r="D113" s="27">
        <v>7</v>
      </c>
      <c r="E113" s="27">
        <v>13400</v>
      </c>
      <c r="F113" s="27">
        <v>61</v>
      </c>
      <c r="G113" s="27">
        <v>6</v>
      </c>
      <c r="H113" s="27">
        <v>12</v>
      </c>
      <c r="I113" s="27">
        <v>14400</v>
      </c>
      <c r="J113" s="30">
        <v>27800</v>
      </c>
    </row>
    <row r="114" ht="24" customHeight="1" spans="1:11">
      <c r="A114" s="14" t="s">
        <v>377</v>
      </c>
      <c r="B114" s="26">
        <v>24</v>
      </c>
      <c r="C114" s="27">
        <v>3</v>
      </c>
      <c r="D114" s="27">
        <v>3</v>
      </c>
      <c r="E114" s="27">
        <v>6600</v>
      </c>
      <c r="F114" s="27">
        <v>0</v>
      </c>
      <c r="G114" s="27">
        <v>0</v>
      </c>
      <c r="H114" s="27">
        <v>1</v>
      </c>
      <c r="I114" s="27">
        <v>0</v>
      </c>
      <c r="J114" s="30">
        <v>6600</v>
      </c>
      <c r="K114">
        <f>IF(ISNA(VLOOKUP(A114,明细表!C:BY,19,FALSE)),"",VLOOKUP(A114,明细表!C:BY,19,FALSE))</f>
        <v>3</v>
      </c>
    </row>
    <row r="115" ht="24" customHeight="1" spans="1:11">
      <c r="A115" s="14" t="s">
        <v>378</v>
      </c>
      <c r="B115" s="26">
        <v>57</v>
      </c>
      <c r="C115" s="27">
        <v>6</v>
      </c>
      <c r="D115" s="27">
        <v>6</v>
      </c>
      <c r="E115" s="27">
        <v>13200</v>
      </c>
      <c r="F115" s="27">
        <v>39</v>
      </c>
      <c r="G115" s="27">
        <v>5</v>
      </c>
      <c r="H115" s="27">
        <v>8</v>
      </c>
      <c r="I115" s="27">
        <v>11600</v>
      </c>
      <c r="J115" s="30">
        <v>24800</v>
      </c>
      <c r="K115">
        <f>IF(ISNA(VLOOKUP(A115,明细表!C:BY,19,FALSE)),"",VLOOKUP(A115,明细表!C:BY,19,FALSE))</f>
        <v>6</v>
      </c>
    </row>
    <row r="116" ht="24" customHeight="1" spans="1:11">
      <c r="A116" s="6" t="s">
        <v>69</v>
      </c>
      <c r="B116" s="26">
        <v>6189</v>
      </c>
      <c r="C116" s="27">
        <v>189</v>
      </c>
      <c r="D116" s="27">
        <v>452</v>
      </c>
      <c r="E116" s="27">
        <v>126800</v>
      </c>
      <c r="F116" s="27">
        <v>5802</v>
      </c>
      <c r="G116" s="27">
        <v>176</v>
      </c>
      <c r="H116" s="27">
        <v>443</v>
      </c>
      <c r="I116" s="27">
        <v>106600</v>
      </c>
      <c r="J116" s="30">
        <v>233400</v>
      </c>
      <c r="K116" t="str">
        <f>IF(ISNA(VLOOKUP(A116,明细表!C:BY,19,FALSE)),"",VLOOKUP(A116,明细表!C:BY,19,FALSE))</f>
        <v/>
      </c>
    </row>
    <row r="117" ht="24" customHeight="1" spans="1:11">
      <c r="A117" s="20" t="s">
        <v>71</v>
      </c>
      <c r="B117" s="26">
        <v>2687</v>
      </c>
      <c r="C117" s="27">
        <v>89</v>
      </c>
      <c r="D117" s="27">
        <v>196</v>
      </c>
      <c r="E117" s="27">
        <v>89600</v>
      </c>
      <c r="F117" s="27">
        <v>2502</v>
      </c>
      <c r="G117" s="27">
        <v>82</v>
      </c>
      <c r="H117" s="27">
        <v>198</v>
      </c>
      <c r="I117" s="27">
        <v>76000</v>
      </c>
      <c r="J117" s="30">
        <v>165600</v>
      </c>
      <c r="K117" t="str">
        <f>IF(ISNA(VLOOKUP(A117,明细表!C:BY,19,FALSE)),"",VLOOKUP(A117,明细表!C:BY,19,FALSE))</f>
        <v/>
      </c>
    </row>
    <row r="118" ht="24" customHeight="1" spans="1:11">
      <c r="A118" s="12" t="s">
        <v>70</v>
      </c>
      <c r="B118" s="26">
        <v>36</v>
      </c>
      <c r="C118" s="27">
        <v>3</v>
      </c>
      <c r="D118" s="27">
        <v>5</v>
      </c>
      <c r="E118" s="27">
        <v>7000</v>
      </c>
      <c r="F118" s="27">
        <v>35</v>
      </c>
      <c r="G118" s="27">
        <v>3</v>
      </c>
      <c r="H118" s="27">
        <v>5</v>
      </c>
      <c r="I118" s="27">
        <v>7000</v>
      </c>
      <c r="J118" s="30">
        <v>14000</v>
      </c>
      <c r="K118">
        <f>IF(ISNA(VLOOKUP(A118,明细表!C:BY,19,FALSE)),"",VLOOKUP(A118,明细表!C:BY,19,FALSE))</f>
        <v>5</v>
      </c>
    </row>
    <row r="119" ht="24" customHeight="1" spans="1:11">
      <c r="A119" s="12" t="s">
        <v>72</v>
      </c>
      <c r="B119" s="26">
        <v>84</v>
      </c>
      <c r="C119" s="27">
        <v>6</v>
      </c>
      <c r="D119" s="27">
        <v>7</v>
      </c>
      <c r="E119" s="27">
        <v>13400</v>
      </c>
      <c r="F119" s="27">
        <v>70</v>
      </c>
      <c r="G119" s="27">
        <v>6</v>
      </c>
      <c r="H119" s="27">
        <v>8</v>
      </c>
      <c r="I119" s="27">
        <v>13600</v>
      </c>
      <c r="J119" s="30">
        <v>27000</v>
      </c>
      <c r="K119">
        <f>IF(ISNA(VLOOKUP(A119,明细表!C:BY,19,FALSE)),"",VLOOKUP(A119,明细表!C:BY,19,FALSE))</f>
        <v>7</v>
      </c>
    </row>
    <row r="120" ht="24" customHeight="1" spans="1:11">
      <c r="A120" s="12" t="s">
        <v>73</v>
      </c>
      <c r="B120" s="26">
        <v>21</v>
      </c>
      <c r="C120" s="27">
        <v>5</v>
      </c>
      <c r="D120" s="27">
        <v>8</v>
      </c>
      <c r="E120" s="27">
        <v>11600</v>
      </c>
      <c r="F120" s="27">
        <v>11</v>
      </c>
      <c r="G120" s="27">
        <v>4</v>
      </c>
      <c r="H120" s="27">
        <v>6</v>
      </c>
      <c r="I120" s="27">
        <v>9200</v>
      </c>
      <c r="J120" s="30">
        <v>20800</v>
      </c>
      <c r="K120">
        <f>IF(ISNA(VLOOKUP(A120,明细表!C:BY,19,FALSE)),"",VLOOKUP(A120,明细表!C:BY,19,FALSE))</f>
        <v>8</v>
      </c>
    </row>
    <row r="121" ht="24" customHeight="1" spans="1:11">
      <c r="A121" s="12" t="s">
        <v>76</v>
      </c>
      <c r="B121" s="26">
        <v>86</v>
      </c>
      <c r="C121" s="27">
        <v>6</v>
      </c>
      <c r="D121" s="27">
        <v>10</v>
      </c>
      <c r="E121" s="27">
        <v>14000</v>
      </c>
      <c r="F121" s="27">
        <v>72</v>
      </c>
      <c r="G121" s="27">
        <v>6</v>
      </c>
      <c r="H121" s="27">
        <v>10</v>
      </c>
      <c r="I121" s="27">
        <v>14000</v>
      </c>
      <c r="J121" s="30">
        <v>28000</v>
      </c>
      <c r="K121">
        <f>IF(ISNA(VLOOKUP(A121,明细表!C:BY,19,FALSE)),"",VLOOKUP(A121,明细表!C:BY,19,FALSE))</f>
        <v>10</v>
      </c>
    </row>
    <row r="122" ht="24" customHeight="1" spans="1:11">
      <c r="A122" s="12" t="s">
        <v>77</v>
      </c>
      <c r="B122" s="26">
        <v>18</v>
      </c>
      <c r="C122" s="27">
        <v>3</v>
      </c>
      <c r="D122" s="27">
        <v>3</v>
      </c>
      <c r="E122" s="27">
        <v>6600</v>
      </c>
      <c r="F122" s="27">
        <v>14</v>
      </c>
      <c r="G122" s="27">
        <v>2</v>
      </c>
      <c r="H122" s="27">
        <v>5</v>
      </c>
      <c r="I122" s="27">
        <v>5000</v>
      </c>
      <c r="J122" s="30">
        <v>11600</v>
      </c>
      <c r="K122">
        <f>IF(ISNA(VLOOKUP(A122,明细表!C:BY,19,FALSE)),"",VLOOKUP(A122,明细表!C:BY,19,FALSE))</f>
        <v>3</v>
      </c>
    </row>
    <row r="123" ht="24" customHeight="1" spans="1:11">
      <c r="A123" s="12" t="s">
        <v>79</v>
      </c>
      <c r="B123" s="28">
        <v>741</v>
      </c>
      <c r="C123" s="28">
        <v>16</v>
      </c>
      <c r="D123" s="28">
        <v>38</v>
      </c>
      <c r="E123" s="28">
        <v>0</v>
      </c>
      <c r="F123" s="28">
        <v>724</v>
      </c>
      <c r="G123" s="28">
        <v>16</v>
      </c>
      <c r="H123" s="28">
        <v>40</v>
      </c>
      <c r="I123" s="28">
        <v>0</v>
      </c>
      <c r="J123" s="28">
        <v>0</v>
      </c>
      <c r="K123">
        <f>IF(ISNA(VLOOKUP(A123,明细表!C:BY,19,FALSE)),"",VLOOKUP(A123,明细表!C:BY,19,FALSE))</f>
        <v>38</v>
      </c>
    </row>
    <row r="124" hidden="1" spans="1:10">
      <c r="A124" s="14" t="s">
        <v>81</v>
      </c>
      <c r="B124" s="26">
        <v>20</v>
      </c>
      <c r="C124" s="27">
        <v>2</v>
      </c>
      <c r="D124" s="27">
        <v>3</v>
      </c>
      <c r="E124" s="27">
        <v>4600</v>
      </c>
      <c r="F124" s="27">
        <v>10</v>
      </c>
      <c r="G124" s="27">
        <v>1</v>
      </c>
      <c r="H124" s="27">
        <v>2</v>
      </c>
      <c r="I124" s="27">
        <v>0</v>
      </c>
      <c r="J124" s="30">
        <v>4600</v>
      </c>
    </row>
    <row r="125" ht="24" customHeight="1" spans="1:11">
      <c r="A125" s="12" t="s">
        <v>93</v>
      </c>
      <c r="B125" s="28">
        <v>906</v>
      </c>
      <c r="C125" s="28">
        <v>21</v>
      </c>
      <c r="D125" s="28">
        <v>66</v>
      </c>
      <c r="E125" s="28">
        <v>0</v>
      </c>
      <c r="F125" s="28">
        <v>829</v>
      </c>
      <c r="G125" s="28">
        <v>18</v>
      </c>
      <c r="H125" s="28">
        <v>63</v>
      </c>
      <c r="I125" s="28">
        <v>0</v>
      </c>
      <c r="J125" s="28">
        <v>0</v>
      </c>
      <c r="K125">
        <f>IF(ISNA(VLOOKUP(A125,明细表!C:BY,19,FALSE)),"",VLOOKUP(A125,明细表!C:BY,19,FALSE))</f>
        <v>66</v>
      </c>
    </row>
    <row r="126" hidden="1" spans="1:10">
      <c r="A126" s="12" t="s">
        <v>85</v>
      </c>
      <c r="B126" s="28">
        <v>619</v>
      </c>
      <c r="C126" s="28">
        <v>13</v>
      </c>
      <c r="D126" s="28">
        <v>34</v>
      </c>
      <c r="E126" s="28">
        <v>0</v>
      </c>
      <c r="F126" s="28">
        <v>623</v>
      </c>
      <c r="G126" s="28">
        <v>13</v>
      </c>
      <c r="H126" s="28">
        <v>39</v>
      </c>
      <c r="I126" s="28">
        <v>0</v>
      </c>
      <c r="J126" s="28">
        <v>0</v>
      </c>
    </row>
    <row r="127" hidden="1" spans="1:10">
      <c r="A127" s="14" t="s">
        <v>86</v>
      </c>
      <c r="B127" s="26">
        <v>53</v>
      </c>
      <c r="C127" s="27">
        <v>6</v>
      </c>
      <c r="D127" s="27">
        <v>8</v>
      </c>
      <c r="E127" s="27">
        <v>13600</v>
      </c>
      <c r="F127" s="27">
        <v>32</v>
      </c>
      <c r="G127" s="27">
        <v>6</v>
      </c>
      <c r="H127" s="27">
        <v>8</v>
      </c>
      <c r="I127" s="27">
        <v>13600</v>
      </c>
      <c r="J127" s="30">
        <v>27200</v>
      </c>
    </row>
    <row r="128" ht="24" customHeight="1" spans="1:11">
      <c r="A128" s="14" t="s">
        <v>87</v>
      </c>
      <c r="B128" s="26">
        <v>17</v>
      </c>
      <c r="C128" s="27">
        <v>2</v>
      </c>
      <c r="D128" s="27">
        <v>4</v>
      </c>
      <c r="E128" s="27">
        <v>4800</v>
      </c>
      <c r="F128" s="27">
        <v>6</v>
      </c>
      <c r="G128" s="27">
        <v>1</v>
      </c>
      <c r="H128" s="27">
        <v>4</v>
      </c>
      <c r="I128" s="27">
        <v>0</v>
      </c>
      <c r="J128" s="30">
        <v>4800</v>
      </c>
      <c r="K128">
        <f>IF(ISNA(VLOOKUP(A128,明细表!C:BY,19,FALSE)),"",VLOOKUP(A128,明细表!C:BY,19,FALSE))</f>
        <v>4</v>
      </c>
    </row>
    <row r="129" ht="24" customHeight="1" spans="1:11">
      <c r="A129" s="14" t="s">
        <v>89</v>
      </c>
      <c r="B129" s="26">
        <v>86</v>
      </c>
      <c r="C129" s="27">
        <v>6</v>
      </c>
      <c r="D129" s="27">
        <v>10</v>
      </c>
      <c r="E129" s="27">
        <v>14000</v>
      </c>
      <c r="F129" s="27">
        <v>76</v>
      </c>
      <c r="G129" s="27">
        <v>6</v>
      </c>
      <c r="H129" s="27">
        <v>8</v>
      </c>
      <c r="I129" s="27">
        <v>13600</v>
      </c>
      <c r="J129" s="30">
        <v>27600</v>
      </c>
      <c r="K129">
        <f>IF(ISNA(VLOOKUP(A129,明细表!C:BY,19,FALSE)),"",VLOOKUP(A129,明细表!C:BY,19,FALSE))</f>
        <v>10</v>
      </c>
    </row>
    <row r="130" ht="24" customHeight="1" spans="1:11">
      <c r="A130" s="20" t="s">
        <v>75</v>
      </c>
      <c r="B130" s="26">
        <v>3502</v>
      </c>
      <c r="C130" s="27">
        <v>100</v>
      </c>
      <c r="D130" s="27">
        <v>256</v>
      </c>
      <c r="E130" s="27">
        <v>37200</v>
      </c>
      <c r="F130" s="27">
        <v>3300</v>
      </c>
      <c r="G130" s="27">
        <v>94</v>
      </c>
      <c r="H130" s="27">
        <v>245</v>
      </c>
      <c r="I130" s="27">
        <v>30600</v>
      </c>
      <c r="J130" s="30">
        <v>67800</v>
      </c>
      <c r="K130" t="str">
        <f>IF(ISNA(VLOOKUP(A130,明细表!C:BY,19,FALSE)),"",VLOOKUP(A130,明细表!C:BY,19,FALSE))</f>
        <v/>
      </c>
    </row>
    <row r="131" ht="24" customHeight="1" spans="1:11">
      <c r="A131" s="12" t="s">
        <v>74</v>
      </c>
      <c r="B131" s="26">
        <v>13</v>
      </c>
      <c r="C131" s="27">
        <v>4</v>
      </c>
      <c r="D131" s="27">
        <v>3</v>
      </c>
      <c r="E131" s="27">
        <v>8600</v>
      </c>
      <c r="F131" s="27">
        <v>22</v>
      </c>
      <c r="G131" s="27">
        <v>3</v>
      </c>
      <c r="H131" s="27">
        <v>0</v>
      </c>
      <c r="I131" s="27">
        <v>6000</v>
      </c>
      <c r="J131" s="30">
        <v>14600</v>
      </c>
      <c r="K131">
        <f>IF(ISNA(VLOOKUP(A131,明细表!C:BY,19,FALSE)),"",VLOOKUP(A131,明细表!C:BY,19,FALSE))</f>
        <v>3</v>
      </c>
    </row>
    <row r="132" ht="24" customHeight="1" spans="1:11">
      <c r="A132" s="12" t="s">
        <v>92</v>
      </c>
      <c r="B132" s="28">
        <v>1341</v>
      </c>
      <c r="C132" s="28">
        <v>27</v>
      </c>
      <c r="D132" s="28">
        <v>88</v>
      </c>
      <c r="E132" s="28">
        <v>0</v>
      </c>
      <c r="F132" s="28">
        <v>1271</v>
      </c>
      <c r="G132" s="28">
        <v>26</v>
      </c>
      <c r="H132" s="28">
        <v>89</v>
      </c>
      <c r="I132" s="28">
        <v>0</v>
      </c>
      <c r="J132" s="28">
        <v>0</v>
      </c>
      <c r="K132">
        <f>IF(ISNA(VLOOKUP(A132,明细表!C:BY,19,FALSE)),"",VLOOKUP(A132,明细表!C:BY,19,FALSE))</f>
        <v>88</v>
      </c>
    </row>
    <row r="133" hidden="1" spans="1:10">
      <c r="A133" s="12" t="s">
        <v>94</v>
      </c>
      <c r="B133" s="28">
        <v>246</v>
      </c>
      <c r="C133" s="28">
        <v>9</v>
      </c>
      <c r="D133" s="28">
        <v>50</v>
      </c>
      <c r="E133" s="28">
        <v>0</v>
      </c>
      <c r="F133" s="28">
        <v>207</v>
      </c>
      <c r="G133" s="28">
        <v>9</v>
      </c>
      <c r="H133" s="28">
        <v>24</v>
      </c>
      <c r="I133" s="28">
        <v>0</v>
      </c>
      <c r="J133" s="28">
        <v>0</v>
      </c>
    </row>
    <row r="134" hidden="1" spans="1:10">
      <c r="A134" s="12" t="s">
        <v>78</v>
      </c>
      <c r="B134" s="28">
        <v>5</v>
      </c>
      <c r="C134" s="28">
        <v>3</v>
      </c>
      <c r="D134" s="28">
        <v>2</v>
      </c>
      <c r="E134" s="28">
        <v>0</v>
      </c>
      <c r="F134" s="28">
        <v>0</v>
      </c>
      <c r="G134" s="28">
        <v>0</v>
      </c>
      <c r="H134" s="28">
        <v>3</v>
      </c>
      <c r="I134" s="28">
        <v>0</v>
      </c>
      <c r="J134" s="28">
        <v>0</v>
      </c>
    </row>
    <row r="135" hidden="1" spans="1:10">
      <c r="A135" s="14" t="s">
        <v>80</v>
      </c>
      <c r="B135" s="26">
        <v>179</v>
      </c>
      <c r="C135" s="27">
        <v>6</v>
      </c>
      <c r="D135" s="27">
        <v>13</v>
      </c>
      <c r="E135" s="27">
        <v>7300</v>
      </c>
      <c r="F135" s="27">
        <v>150</v>
      </c>
      <c r="G135" s="27">
        <v>6</v>
      </c>
      <c r="H135" s="27">
        <v>19</v>
      </c>
      <c r="I135" s="27">
        <v>7900</v>
      </c>
      <c r="J135" s="30">
        <v>15200</v>
      </c>
    </row>
    <row r="136" ht="24" customHeight="1" spans="1:11">
      <c r="A136" s="14" t="s">
        <v>82</v>
      </c>
      <c r="B136" s="26">
        <v>183</v>
      </c>
      <c r="C136" s="27">
        <v>6</v>
      </c>
      <c r="D136" s="27">
        <v>13</v>
      </c>
      <c r="E136" s="27">
        <v>7300</v>
      </c>
      <c r="F136" s="27">
        <v>166</v>
      </c>
      <c r="G136" s="27">
        <v>6</v>
      </c>
      <c r="H136" s="27">
        <v>11</v>
      </c>
      <c r="I136" s="27">
        <v>7100</v>
      </c>
      <c r="J136" s="30">
        <v>14400</v>
      </c>
      <c r="K136">
        <f>IF(ISNA(VLOOKUP(A136,明细表!C:BY,19,FALSE)),"",VLOOKUP(A136,明细表!C:BY,19,FALSE))</f>
        <v>13</v>
      </c>
    </row>
    <row r="137" ht="24" customHeight="1" spans="1:11">
      <c r="A137" s="12" t="s">
        <v>83</v>
      </c>
      <c r="B137" s="28">
        <v>435</v>
      </c>
      <c r="C137" s="28">
        <v>12</v>
      </c>
      <c r="D137" s="28">
        <v>19</v>
      </c>
      <c r="E137" s="28">
        <v>0</v>
      </c>
      <c r="F137" s="28">
        <v>414</v>
      </c>
      <c r="G137" s="28">
        <v>11</v>
      </c>
      <c r="H137" s="28">
        <v>24</v>
      </c>
      <c r="I137" s="28">
        <v>0</v>
      </c>
      <c r="J137" s="28">
        <v>0</v>
      </c>
      <c r="K137">
        <f>IF(ISNA(VLOOKUP(A137,明细表!C:BY,19,FALSE)),"",VLOOKUP(A137,明细表!C:BY,19,FALSE))</f>
        <v>19</v>
      </c>
    </row>
    <row r="138" hidden="1" spans="1:10">
      <c r="A138" s="14" t="s">
        <v>84</v>
      </c>
      <c r="B138" s="26">
        <v>33</v>
      </c>
      <c r="C138" s="27">
        <v>3</v>
      </c>
      <c r="D138" s="27">
        <v>6</v>
      </c>
      <c r="E138" s="27">
        <v>7200</v>
      </c>
      <c r="F138" s="27">
        <v>38</v>
      </c>
      <c r="G138" s="27">
        <v>4</v>
      </c>
      <c r="H138" s="27">
        <v>8</v>
      </c>
      <c r="I138" s="27">
        <v>9600</v>
      </c>
      <c r="J138" s="30">
        <v>16800</v>
      </c>
    </row>
    <row r="139" ht="24" customHeight="1" spans="1:11">
      <c r="A139" s="14" t="s">
        <v>88</v>
      </c>
      <c r="B139" s="26">
        <v>12</v>
      </c>
      <c r="C139" s="27">
        <v>3</v>
      </c>
      <c r="D139" s="27">
        <v>4</v>
      </c>
      <c r="E139" s="27">
        <v>6800</v>
      </c>
      <c r="F139" s="27">
        <v>6</v>
      </c>
      <c r="G139" s="27">
        <v>2</v>
      </c>
      <c r="H139" s="27">
        <v>3</v>
      </c>
      <c r="I139" s="27">
        <v>0</v>
      </c>
      <c r="J139" s="30">
        <v>6800</v>
      </c>
      <c r="K139">
        <f>IF(ISNA(VLOOKUP(A139,明细表!C:BY,19,FALSE)),"",VLOOKUP(A139,明细表!C:BY,19,FALSE))</f>
        <v>4</v>
      </c>
    </row>
    <row r="140" ht="24" customHeight="1" spans="1:11">
      <c r="A140" s="12" t="s">
        <v>90</v>
      </c>
      <c r="B140" s="28">
        <v>392</v>
      </c>
      <c r="C140" s="28">
        <v>12</v>
      </c>
      <c r="D140" s="28">
        <v>24</v>
      </c>
      <c r="E140" s="28">
        <v>0</v>
      </c>
      <c r="F140" s="28">
        <v>356</v>
      </c>
      <c r="G140" s="28">
        <v>11</v>
      </c>
      <c r="H140" s="28">
        <v>27</v>
      </c>
      <c r="I140" s="28">
        <v>0</v>
      </c>
      <c r="J140" s="28">
        <v>0</v>
      </c>
      <c r="K140">
        <f>IF(ISNA(VLOOKUP(A140,明细表!C:BY,19,FALSE)),"",VLOOKUP(A140,明细表!C:BY,19,FALSE))</f>
        <v>24</v>
      </c>
    </row>
    <row r="141" hidden="1" spans="1:10">
      <c r="A141" s="12" t="s">
        <v>91</v>
      </c>
      <c r="B141" s="28">
        <v>663</v>
      </c>
      <c r="C141" s="28">
        <v>15</v>
      </c>
      <c r="D141" s="28">
        <v>34</v>
      </c>
      <c r="E141" s="28">
        <v>0</v>
      </c>
      <c r="F141" s="28">
        <v>670</v>
      </c>
      <c r="G141" s="28">
        <v>16</v>
      </c>
      <c r="H141" s="28">
        <v>37</v>
      </c>
      <c r="I141" s="28">
        <v>0</v>
      </c>
      <c r="J141" s="28">
        <v>0</v>
      </c>
    </row>
    <row r="142" hidden="1" spans="1:10">
      <c r="A142" s="6" t="s">
        <v>140</v>
      </c>
      <c r="B142" s="26">
        <v>2182</v>
      </c>
      <c r="C142" s="27">
        <v>83</v>
      </c>
      <c r="D142" s="27">
        <v>167</v>
      </c>
      <c r="E142" s="27">
        <v>92500</v>
      </c>
      <c r="F142" s="27">
        <v>1953</v>
      </c>
      <c r="G142" s="27">
        <v>78</v>
      </c>
      <c r="H142" s="27">
        <v>186</v>
      </c>
      <c r="I142" s="27">
        <v>107900</v>
      </c>
      <c r="J142" s="30">
        <v>200400</v>
      </c>
    </row>
    <row r="143" ht="24" customHeight="1" spans="1:11">
      <c r="A143" s="20" t="s">
        <v>153</v>
      </c>
      <c r="B143" s="26">
        <v>996</v>
      </c>
      <c r="C143" s="27">
        <v>33</v>
      </c>
      <c r="D143" s="27">
        <v>98</v>
      </c>
      <c r="E143" s="27">
        <v>34800</v>
      </c>
      <c r="F143" s="27">
        <v>916</v>
      </c>
      <c r="G143" s="27">
        <v>32</v>
      </c>
      <c r="H143" s="27">
        <v>88</v>
      </c>
      <c r="I143" s="27">
        <v>41800</v>
      </c>
      <c r="J143" s="30">
        <v>76600</v>
      </c>
      <c r="K143" t="str">
        <f>IF(ISNA(VLOOKUP(A143,明细表!C:BY,19,FALSE)),"",VLOOKUP(A143,明细表!C:BY,19,FALSE))</f>
        <v/>
      </c>
    </row>
    <row r="144" ht="24" customHeight="1" spans="1:11">
      <c r="A144" s="14" t="s">
        <v>152</v>
      </c>
      <c r="B144" s="26">
        <v>99</v>
      </c>
      <c r="C144" s="27">
        <v>9</v>
      </c>
      <c r="D144" s="27">
        <v>28</v>
      </c>
      <c r="E144" s="27">
        <v>23600</v>
      </c>
      <c r="F144" s="27">
        <v>56</v>
      </c>
      <c r="G144" s="27">
        <v>8</v>
      </c>
      <c r="H144" s="27">
        <v>19</v>
      </c>
      <c r="I144" s="27">
        <v>19800</v>
      </c>
      <c r="J144" s="30">
        <v>43400</v>
      </c>
      <c r="K144">
        <f>IF(ISNA(VLOOKUP(A144,明细表!C:BY,19,FALSE)),"",VLOOKUP(A144,明细表!C:BY,19,FALSE))</f>
        <v>28</v>
      </c>
    </row>
    <row r="145" ht="24" customHeight="1" spans="1:11">
      <c r="A145" s="12" t="s">
        <v>154</v>
      </c>
      <c r="B145" s="28">
        <v>787</v>
      </c>
      <c r="C145" s="28">
        <v>15</v>
      </c>
      <c r="D145" s="28">
        <v>48</v>
      </c>
      <c r="E145" s="28">
        <v>0</v>
      </c>
      <c r="F145" s="28">
        <v>762</v>
      </c>
      <c r="G145" s="28">
        <v>15</v>
      </c>
      <c r="H145" s="28">
        <v>49</v>
      </c>
      <c r="I145" s="28">
        <v>0</v>
      </c>
      <c r="J145" s="28">
        <v>0</v>
      </c>
      <c r="K145">
        <f>IF(ISNA(VLOOKUP(A145,明细表!C:BY,19,FALSE)),"",VLOOKUP(A145,明细表!C:BY,19,FALSE))</f>
        <v>48</v>
      </c>
    </row>
    <row r="146" hidden="1" spans="1:10">
      <c r="A146" s="14" t="s">
        <v>155</v>
      </c>
      <c r="B146" s="26">
        <v>110</v>
      </c>
      <c r="C146" s="27">
        <v>9</v>
      </c>
      <c r="D146" s="27">
        <v>22</v>
      </c>
      <c r="E146" s="27">
        <v>11200</v>
      </c>
      <c r="F146" s="27">
        <v>98</v>
      </c>
      <c r="G146" s="27">
        <v>9</v>
      </c>
      <c r="H146" s="27">
        <v>20</v>
      </c>
      <c r="I146" s="27">
        <v>22000</v>
      </c>
      <c r="J146" s="30">
        <v>33200</v>
      </c>
    </row>
    <row r="147" ht="24" customHeight="1" spans="1:11">
      <c r="A147" s="20" t="s">
        <v>142</v>
      </c>
      <c r="B147" s="26">
        <v>1186</v>
      </c>
      <c r="C147" s="27">
        <v>50</v>
      </c>
      <c r="D147" s="27">
        <v>69</v>
      </c>
      <c r="E147" s="27">
        <v>57700</v>
      </c>
      <c r="F147" s="27">
        <v>1037</v>
      </c>
      <c r="G147" s="27">
        <v>46</v>
      </c>
      <c r="H147" s="27">
        <v>98</v>
      </c>
      <c r="I147" s="27">
        <v>66100</v>
      </c>
      <c r="J147" s="30">
        <v>123800</v>
      </c>
      <c r="K147" t="str">
        <f>IF(ISNA(VLOOKUP(A147,明细表!C:BY,19,FALSE)),"",VLOOKUP(A147,明细表!C:BY,19,FALSE))</f>
        <v/>
      </c>
    </row>
    <row r="148" ht="24" customHeight="1" spans="1:11">
      <c r="A148" s="12" t="s">
        <v>151</v>
      </c>
      <c r="B148" s="28">
        <v>5</v>
      </c>
      <c r="C148" s="28">
        <v>1</v>
      </c>
      <c r="D148" s="28">
        <v>1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>
        <f>IF(ISNA(VLOOKUP(A148,明细表!C:BY,19,FALSE)),"",VLOOKUP(A148,明细表!C:BY,19,FALSE))</f>
        <v>1</v>
      </c>
    </row>
    <row r="149" hidden="1" spans="1:10">
      <c r="A149" s="14" t="s">
        <v>143</v>
      </c>
      <c r="B149" s="26">
        <v>48</v>
      </c>
      <c r="C149" s="27">
        <v>3</v>
      </c>
      <c r="D149" s="27">
        <v>3</v>
      </c>
      <c r="E149" s="27">
        <v>6600</v>
      </c>
      <c r="F149" s="27">
        <v>54</v>
      </c>
      <c r="G149" s="27">
        <v>4</v>
      </c>
      <c r="H149" s="27">
        <v>7</v>
      </c>
      <c r="I149" s="27">
        <v>9400</v>
      </c>
      <c r="J149" s="30">
        <v>16000</v>
      </c>
    </row>
    <row r="150" ht="24" customHeight="1" spans="1:11">
      <c r="A150" s="14" t="s">
        <v>582</v>
      </c>
      <c r="B150" s="26">
        <v>139</v>
      </c>
      <c r="C150" s="27">
        <v>6</v>
      </c>
      <c r="D150" s="27">
        <v>8</v>
      </c>
      <c r="E150" s="27">
        <v>6800</v>
      </c>
      <c r="F150" s="27">
        <v>105</v>
      </c>
      <c r="G150" s="27">
        <v>6</v>
      </c>
      <c r="H150" s="27">
        <v>11</v>
      </c>
      <c r="I150" s="27">
        <v>7100</v>
      </c>
      <c r="J150" s="30">
        <v>13900</v>
      </c>
      <c r="K150">
        <f>IF(ISNA(VLOOKUP(A150,明细表!C:BY,19,FALSE)),"",VLOOKUP(A150,明细表!C:BY,19,FALSE))</f>
        <v>8</v>
      </c>
    </row>
    <row r="151" ht="24" customHeight="1" spans="1:11">
      <c r="A151" s="14" t="s">
        <v>584</v>
      </c>
      <c r="B151" s="26">
        <v>105</v>
      </c>
      <c r="C151" s="27">
        <v>6</v>
      </c>
      <c r="D151" s="27">
        <v>9</v>
      </c>
      <c r="E151" s="27">
        <v>6900</v>
      </c>
      <c r="F151" s="27">
        <v>82</v>
      </c>
      <c r="G151" s="27">
        <v>6</v>
      </c>
      <c r="H151" s="27">
        <v>13</v>
      </c>
      <c r="I151" s="27">
        <v>14600</v>
      </c>
      <c r="J151" s="30">
        <v>21500</v>
      </c>
      <c r="K151">
        <f>IF(ISNA(VLOOKUP(A151,明细表!C:BY,19,FALSE)),"",VLOOKUP(A151,明细表!C:BY,19,FALSE))</f>
        <v>9</v>
      </c>
    </row>
    <row r="152" ht="24" customHeight="1" spans="1:11">
      <c r="A152" s="14" t="s">
        <v>148</v>
      </c>
      <c r="B152" s="26">
        <v>14</v>
      </c>
      <c r="C152" s="27">
        <v>2</v>
      </c>
      <c r="D152" s="27">
        <v>2</v>
      </c>
      <c r="E152" s="27">
        <v>4400</v>
      </c>
      <c r="F152" s="27">
        <v>14</v>
      </c>
      <c r="G152" s="27">
        <v>3</v>
      </c>
      <c r="H152" s="27">
        <v>4</v>
      </c>
      <c r="I152" s="27">
        <v>6800</v>
      </c>
      <c r="J152" s="30">
        <v>11200</v>
      </c>
      <c r="K152">
        <f>IF(ISNA(VLOOKUP(A152,明细表!C:BY,19,FALSE)),"",VLOOKUP(A152,明细表!C:BY,19,FALSE))</f>
        <v>2</v>
      </c>
    </row>
    <row r="153" ht="24" customHeight="1" spans="1:11">
      <c r="A153" s="14" t="s">
        <v>147</v>
      </c>
      <c r="B153" s="26">
        <v>25</v>
      </c>
      <c r="C153" s="27">
        <v>3</v>
      </c>
      <c r="D153" s="27">
        <v>3</v>
      </c>
      <c r="E153" s="27">
        <v>6600</v>
      </c>
      <c r="F153" s="27">
        <v>2</v>
      </c>
      <c r="G153" s="27">
        <v>1</v>
      </c>
      <c r="H153" s="27">
        <v>5</v>
      </c>
      <c r="I153" s="27">
        <v>0</v>
      </c>
      <c r="J153" s="30">
        <v>6600</v>
      </c>
      <c r="K153">
        <f>IF(ISNA(VLOOKUP(A153,明细表!C:BY,19,FALSE)),"",VLOOKUP(A153,明细表!C:BY,19,FALSE))</f>
        <v>3</v>
      </c>
    </row>
    <row r="154" ht="24" customHeight="1" spans="1:11">
      <c r="A154" s="14" t="s">
        <v>149</v>
      </c>
      <c r="B154" s="26">
        <v>90</v>
      </c>
      <c r="C154" s="27">
        <v>6</v>
      </c>
      <c r="D154" s="27">
        <v>5</v>
      </c>
      <c r="E154" s="27">
        <v>13000</v>
      </c>
      <c r="F154" s="27">
        <v>76</v>
      </c>
      <c r="G154" s="27">
        <v>6</v>
      </c>
      <c r="H154" s="27">
        <v>11</v>
      </c>
      <c r="I154" s="27">
        <v>14200</v>
      </c>
      <c r="J154" s="30">
        <v>27200</v>
      </c>
      <c r="K154">
        <f>IF(ISNA(VLOOKUP(A154,明细表!C:BY,19,FALSE)),"",VLOOKUP(A154,明细表!C:BY,19,FALSE))</f>
        <v>5</v>
      </c>
    </row>
    <row r="155" ht="24" customHeight="1" spans="1:11">
      <c r="A155" s="12" t="s">
        <v>150</v>
      </c>
      <c r="B155" s="28">
        <v>669</v>
      </c>
      <c r="C155" s="28">
        <v>17</v>
      </c>
      <c r="D155" s="28">
        <v>31</v>
      </c>
      <c r="E155" s="28">
        <v>0</v>
      </c>
      <c r="F155" s="28">
        <v>637</v>
      </c>
      <c r="G155" s="28">
        <v>14</v>
      </c>
      <c r="H155" s="28">
        <v>37</v>
      </c>
      <c r="I155" s="28">
        <v>0</v>
      </c>
      <c r="J155" s="28">
        <v>0</v>
      </c>
      <c r="K155">
        <f>IF(ISNA(VLOOKUP(A155,明细表!C:BY,19,FALSE)),"",VLOOKUP(A155,明细表!C:BY,19,FALSE))</f>
        <v>31</v>
      </c>
    </row>
    <row r="156" hidden="1" spans="1:10">
      <c r="A156" s="14" t="s">
        <v>141</v>
      </c>
      <c r="B156" s="26">
        <v>91</v>
      </c>
      <c r="C156" s="27">
        <v>6</v>
      </c>
      <c r="D156" s="27">
        <v>7</v>
      </c>
      <c r="E156" s="27">
        <v>13400</v>
      </c>
      <c r="F156" s="27">
        <v>67</v>
      </c>
      <c r="G156" s="27">
        <v>6</v>
      </c>
      <c r="H156" s="27">
        <v>10</v>
      </c>
      <c r="I156" s="27">
        <v>14000</v>
      </c>
      <c r="J156" s="30">
        <v>27400</v>
      </c>
    </row>
    <row r="157" ht="24" customHeight="1" spans="1:11">
      <c r="A157" s="6" t="s">
        <v>277</v>
      </c>
      <c r="B157" s="26">
        <v>743</v>
      </c>
      <c r="C157" s="27">
        <v>38</v>
      </c>
      <c r="D157" s="27">
        <v>85</v>
      </c>
      <c r="E157" s="27">
        <v>55100</v>
      </c>
      <c r="F157" s="27">
        <v>630</v>
      </c>
      <c r="G157" s="27">
        <v>34</v>
      </c>
      <c r="H157" s="27">
        <v>83</v>
      </c>
      <c r="I157" s="27">
        <v>39900</v>
      </c>
      <c r="J157" s="30">
        <v>95000</v>
      </c>
      <c r="K157" t="str">
        <f>IF(ISNA(VLOOKUP(A157,明细表!C:BY,19,FALSE)),"",VLOOKUP(A157,明细表!C:BY,19,FALSE))</f>
        <v/>
      </c>
    </row>
    <row r="158" ht="24" customHeight="1" spans="1:11">
      <c r="A158" s="20" t="s">
        <v>279</v>
      </c>
      <c r="B158" s="26">
        <v>743</v>
      </c>
      <c r="C158" s="27">
        <v>38</v>
      </c>
      <c r="D158" s="27">
        <v>85</v>
      </c>
      <c r="E158" s="27">
        <v>55100</v>
      </c>
      <c r="F158" s="27">
        <v>630</v>
      </c>
      <c r="G158" s="27">
        <v>34</v>
      </c>
      <c r="H158" s="27">
        <v>83</v>
      </c>
      <c r="I158" s="27">
        <v>39900</v>
      </c>
      <c r="J158" s="30">
        <v>95000</v>
      </c>
      <c r="K158" t="str">
        <f>IF(ISNA(VLOOKUP(A158,明细表!C:BY,19,FALSE)),"",VLOOKUP(A158,明细表!C:BY,19,FALSE))</f>
        <v/>
      </c>
    </row>
    <row r="159" ht="24" customHeight="1" spans="1:11">
      <c r="A159" s="12" t="s">
        <v>284</v>
      </c>
      <c r="B159" s="26">
        <v>69</v>
      </c>
      <c r="C159" s="27">
        <v>6</v>
      </c>
      <c r="D159" s="27">
        <v>9</v>
      </c>
      <c r="E159" s="27">
        <v>13800</v>
      </c>
      <c r="F159" s="27">
        <v>51</v>
      </c>
      <c r="G159" s="27">
        <v>6</v>
      </c>
      <c r="H159" s="27">
        <v>10</v>
      </c>
      <c r="I159" s="27">
        <v>14000</v>
      </c>
      <c r="J159" s="30">
        <v>27800</v>
      </c>
      <c r="K159">
        <f>IF(ISNA(VLOOKUP(A159,明细表!C:BY,19,FALSE)),"",VLOOKUP(A159,明细表!C:BY,19,FALSE))</f>
        <v>9</v>
      </c>
    </row>
    <row r="160" ht="24" customHeight="1" spans="1:11">
      <c r="A160" s="12" t="s">
        <v>287</v>
      </c>
      <c r="B160" s="28">
        <v>305</v>
      </c>
      <c r="C160" s="28">
        <v>7</v>
      </c>
      <c r="D160" s="28">
        <v>33</v>
      </c>
      <c r="E160" s="28">
        <v>0</v>
      </c>
      <c r="F160" s="28">
        <v>300</v>
      </c>
      <c r="G160" s="28">
        <v>7</v>
      </c>
      <c r="H160" s="28">
        <v>26</v>
      </c>
      <c r="I160" s="28">
        <v>0</v>
      </c>
      <c r="J160" s="28">
        <v>0</v>
      </c>
      <c r="K160">
        <f>IF(ISNA(VLOOKUP(A160,明细表!C:BY,19,FALSE)),"",VLOOKUP(A160,明细表!C:BY,19,FALSE))</f>
        <v>33</v>
      </c>
    </row>
    <row r="161" hidden="1" spans="1:10">
      <c r="A161" s="14" t="s">
        <v>281</v>
      </c>
      <c r="B161" s="26">
        <v>39</v>
      </c>
      <c r="C161" s="27">
        <v>6</v>
      </c>
      <c r="D161" s="27">
        <v>8</v>
      </c>
      <c r="E161" s="27">
        <v>13600</v>
      </c>
      <c r="F161" s="27">
        <v>26</v>
      </c>
      <c r="G161" s="27">
        <v>6</v>
      </c>
      <c r="H161" s="27">
        <v>9</v>
      </c>
      <c r="I161" s="27">
        <v>13800</v>
      </c>
      <c r="J161" s="30">
        <v>27400</v>
      </c>
    </row>
    <row r="162" ht="24" customHeight="1" spans="1:11">
      <c r="A162" s="14" t="s">
        <v>282</v>
      </c>
      <c r="B162" s="26">
        <v>14</v>
      </c>
      <c r="C162" s="27">
        <v>3</v>
      </c>
      <c r="D162" s="27">
        <v>4</v>
      </c>
      <c r="E162" s="27">
        <v>6800</v>
      </c>
      <c r="F162" s="27">
        <v>8</v>
      </c>
      <c r="G162" s="27">
        <v>2</v>
      </c>
      <c r="H162" s="27">
        <v>4</v>
      </c>
      <c r="I162" s="27">
        <v>0</v>
      </c>
      <c r="J162" s="30">
        <v>6800</v>
      </c>
      <c r="K162">
        <f>IF(ISNA(VLOOKUP(A162,明细表!C:BY,19,FALSE)),"",VLOOKUP(A162,明细表!C:BY,19,FALSE))</f>
        <v>4</v>
      </c>
    </row>
    <row r="163" ht="24" customHeight="1" spans="1:11">
      <c r="A163" s="14" t="s">
        <v>285</v>
      </c>
      <c r="B163" s="26">
        <v>21</v>
      </c>
      <c r="C163" s="27">
        <v>3</v>
      </c>
      <c r="D163" s="27">
        <v>4</v>
      </c>
      <c r="E163" s="27">
        <v>6800</v>
      </c>
      <c r="F163" s="27">
        <v>3</v>
      </c>
      <c r="G163" s="27">
        <v>2</v>
      </c>
      <c r="H163" s="27">
        <v>5</v>
      </c>
      <c r="I163" s="27">
        <v>0</v>
      </c>
      <c r="J163" s="30">
        <v>6800</v>
      </c>
      <c r="K163">
        <f>IF(ISNA(VLOOKUP(A163,明细表!C:BY,19,FALSE)),"",VLOOKUP(A163,明细表!C:BY,19,FALSE))</f>
        <v>4</v>
      </c>
    </row>
    <row r="164" ht="24" customHeight="1" spans="1:11">
      <c r="A164" s="12" t="s">
        <v>286</v>
      </c>
      <c r="B164" s="28">
        <v>10</v>
      </c>
      <c r="C164" s="28">
        <v>1</v>
      </c>
      <c r="D164" s="28">
        <v>2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>
        <f>IF(ISNA(VLOOKUP(A164,明细表!C:BY,19,FALSE)),"",VLOOKUP(A164,明细表!C:BY,19,FALSE))</f>
        <v>2</v>
      </c>
    </row>
    <row r="165" hidden="1" spans="1:10">
      <c r="A165" s="14" t="s">
        <v>283</v>
      </c>
      <c r="B165" s="26">
        <v>3</v>
      </c>
      <c r="C165" s="27">
        <v>1</v>
      </c>
      <c r="D165" s="27">
        <v>2</v>
      </c>
      <c r="E165" s="27">
        <v>2500</v>
      </c>
      <c r="F165" s="27">
        <v>3</v>
      </c>
      <c r="G165" s="27">
        <v>1</v>
      </c>
      <c r="H165" s="27">
        <v>3</v>
      </c>
      <c r="I165" s="27">
        <v>2500</v>
      </c>
      <c r="J165" s="30">
        <v>5000</v>
      </c>
    </row>
    <row r="166" ht="24" customHeight="1" spans="1:11">
      <c r="A166" s="14" t="s">
        <v>280</v>
      </c>
      <c r="B166" s="26">
        <v>36</v>
      </c>
      <c r="C166" s="27">
        <v>5</v>
      </c>
      <c r="D166" s="27">
        <v>8</v>
      </c>
      <c r="E166" s="27">
        <v>11600</v>
      </c>
      <c r="F166" s="27">
        <v>26</v>
      </c>
      <c r="G166" s="27">
        <v>4</v>
      </c>
      <c r="H166" s="27">
        <v>8</v>
      </c>
      <c r="I166" s="27">
        <v>9600</v>
      </c>
      <c r="J166" s="30">
        <v>21200</v>
      </c>
      <c r="K166">
        <f>IF(ISNA(VLOOKUP(A166,明细表!C:BY,19,FALSE)),"",VLOOKUP(A166,明细表!C:BY,19,FALSE))</f>
        <v>8</v>
      </c>
    </row>
    <row r="167" ht="24" customHeight="1" spans="1:11">
      <c r="A167" s="12" t="s">
        <v>278</v>
      </c>
      <c r="B167" s="28">
        <v>246</v>
      </c>
      <c r="C167" s="28">
        <v>6</v>
      </c>
      <c r="D167" s="28">
        <v>15</v>
      </c>
      <c r="E167" s="28">
        <v>0</v>
      </c>
      <c r="F167" s="28">
        <v>213</v>
      </c>
      <c r="G167" s="28">
        <v>6</v>
      </c>
      <c r="H167" s="28">
        <v>18</v>
      </c>
      <c r="I167" s="28">
        <v>0</v>
      </c>
      <c r="J167" s="28">
        <v>0</v>
      </c>
      <c r="K167">
        <f>IF(ISNA(VLOOKUP(A167,明细表!C:BY,19,FALSE)),"",VLOOKUP(A167,明细表!C:BY,19,FALSE))</f>
        <v>15</v>
      </c>
    </row>
    <row r="168" hidden="1" spans="1:10">
      <c r="A168" s="6" t="s">
        <v>409</v>
      </c>
      <c r="B168" s="26">
        <v>2172</v>
      </c>
      <c r="C168" s="27">
        <v>70</v>
      </c>
      <c r="D168" s="27">
        <v>210</v>
      </c>
      <c r="E168" s="27">
        <v>44300</v>
      </c>
      <c r="F168" s="27">
        <v>1964</v>
      </c>
      <c r="G168" s="27">
        <v>64</v>
      </c>
      <c r="H168" s="27">
        <v>158</v>
      </c>
      <c r="I168" s="27">
        <v>43900</v>
      </c>
      <c r="J168" s="30">
        <v>88200</v>
      </c>
    </row>
    <row r="169" ht="24" customHeight="1" spans="1:11">
      <c r="A169" s="20" t="s">
        <v>411</v>
      </c>
      <c r="B169" s="26">
        <v>993</v>
      </c>
      <c r="C169" s="27">
        <v>41</v>
      </c>
      <c r="D169" s="27">
        <v>71</v>
      </c>
      <c r="E169" s="27">
        <v>44300</v>
      </c>
      <c r="F169" s="27">
        <v>873</v>
      </c>
      <c r="G169" s="27">
        <v>39</v>
      </c>
      <c r="H169" s="27">
        <v>78</v>
      </c>
      <c r="I169" s="27">
        <v>43900</v>
      </c>
      <c r="J169" s="30">
        <v>88200</v>
      </c>
      <c r="K169" t="str">
        <f>IF(ISNA(VLOOKUP(A169,明细表!C:BY,19,FALSE)),"",VLOOKUP(A169,明细表!C:BY,19,FALSE))</f>
        <v/>
      </c>
    </row>
    <row r="170" ht="24" customHeight="1" spans="1:11">
      <c r="A170" s="14" t="s">
        <v>412</v>
      </c>
      <c r="B170" s="26">
        <v>140</v>
      </c>
      <c r="C170" s="27">
        <v>6</v>
      </c>
      <c r="D170" s="27">
        <v>9</v>
      </c>
      <c r="E170" s="27">
        <v>6900</v>
      </c>
      <c r="F170" s="27">
        <v>128</v>
      </c>
      <c r="G170" s="27">
        <v>6</v>
      </c>
      <c r="H170" s="27">
        <v>11</v>
      </c>
      <c r="I170" s="27">
        <v>7100</v>
      </c>
      <c r="J170" s="30">
        <v>14000</v>
      </c>
      <c r="K170">
        <f>IF(ISNA(VLOOKUP(A170,明细表!C:BY,19,FALSE)),"",VLOOKUP(A170,明细表!C:BY,19,FALSE))</f>
        <v>9</v>
      </c>
    </row>
    <row r="171" ht="24" customHeight="1" spans="1:11">
      <c r="A171" s="14" t="s">
        <v>415</v>
      </c>
      <c r="B171" s="26">
        <v>192</v>
      </c>
      <c r="C171" s="27">
        <v>6</v>
      </c>
      <c r="D171" s="27">
        <v>10</v>
      </c>
      <c r="E171" s="27">
        <v>7000</v>
      </c>
      <c r="F171" s="27">
        <v>195</v>
      </c>
      <c r="G171" s="27">
        <v>6</v>
      </c>
      <c r="H171" s="27">
        <v>11</v>
      </c>
      <c r="I171" s="27">
        <v>7100</v>
      </c>
      <c r="J171" s="30">
        <v>14100</v>
      </c>
      <c r="K171">
        <f>IF(ISNA(VLOOKUP(A171,明细表!C:BY,19,FALSE)),"",VLOOKUP(A171,明细表!C:BY,19,FALSE))</f>
        <v>10</v>
      </c>
    </row>
    <row r="172" ht="24" customHeight="1" spans="1:11">
      <c r="A172" s="14" t="s">
        <v>413</v>
      </c>
      <c r="B172" s="26">
        <v>158</v>
      </c>
      <c r="C172" s="27">
        <v>6</v>
      </c>
      <c r="D172" s="27">
        <v>10</v>
      </c>
      <c r="E172" s="27">
        <v>7000</v>
      </c>
      <c r="F172" s="27">
        <v>143</v>
      </c>
      <c r="G172" s="27">
        <v>6</v>
      </c>
      <c r="H172" s="27">
        <v>11</v>
      </c>
      <c r="I172" s="27">
        <v>7100</v>
      </c>
      <c r="J172" s="30">
        <v>14100</v>
      </c>
      <c r="K172">
        <f>IF(ISNA(VLOOKUP(A172,明细表!C:BY,19,FALSE)),"",VLOOKUP(A172,明细表!C:BY,19,FALSE))</f>
        <v>10</v>
      </c>
    </row>
    <row r="173" ht="24" customHeight="1" spans="1:11">
      <c r="A173" s="14" t="s">
        <v>416</v>
      </c>
      <c r="B173" s="26">
        <v>26</v>
      </c>
      <c r="C173" s="27">
        <v>6</v>
      </c>
      <c r="D173" s="27">
        <v>8</v>
      </c>
      <c r="E173" s="27">
        <v>13600</v>
      </c>
      <c r="F173" s="27">
        <v>15</v>
      </c>
      <c r="G173" s="27">
        <v>5</v>
      </c>
      <c r="H173" s="27">
        <v>13</v>
      </c>
      <c r="I173" s="27">
        <v>12600</v>
      </c>
      <c r="J173" s="30">
        <v>26200</v>
      </c>
      <c r="K173">
        <f>IF(ISNA(VLOOKUP(A173,明细表!C:BY,19,FALSE)),"",VLOOKUP(A173,明细表!C:BY,19,FALSE))</f>
        <v>8</v>
      </c>
    </row>
    <row r="174" ht="24" customHeight="1" spans="1:11">
      <c r="A174" s="14" t="s">
        <v>410</v>
      </c>
      <c r="B174" s="26">
        <v>7</v>
      </c>
      <c r="C174" s="27">
        <v>2</v>
      </c>
      <c r="D174" s="27">
        <v>2</v>
      </c>
      <c r="E174" s="27">
        <v>2500</v>
      </c>
      <c r="F174" s="27">
        <v>7</v>
      </c>
      <c r="G174" s="27">
        <v>2</v>
      </c>
      <c r="H174" s="27">
        <v>0</v>
      </c>
      <c r="I174" s="27">
        <v>2500</v>
      </c>
      <c r="J174" s="30">
        <v>5000</v>
      </c>
      <c r="K174">
        <f>IF(ISNA(VLOOKUP(A174,明细表!C:BY,19,FALSE)),"",VLOOKUP(A174,明细表!C:BY,19,FALSE))</f>
        <v>2</v>
      </c>
    </row>
    <row r="175" ht="24" customHeight="1" spans="1:11">
      <c r="A175" s="12" t="s">
        <v>417</v>
      </c>
      <c r="B175" s="28">
        <v>308</v>
      </c>
      <c r="C175" s="28">
        <v>9</v>
      </c>
      <c r="D175" s="28">
        <v>19</v>
      </c>
      <c r="E175" s="28">
        <v>0</v>
      </c>
      <c r="F175" s="28">
        <v>261</v>
      </c>
      <c r="G175" s="28">
        <v>8</v>
      </c>
      <c r="H175" s="28">
        <v>17</v>
      </c>
      <c r="I175" s="28">
        <v>0</v>
      </c>
      <c r="J175" s="28">
        <v>0</v>
      </c>
      <c r="K175">
        <f>IF(ISNA(VLOOKUP(A175,明细表!C:BY,19,FALSE)),"",VLOOKUP(A175,明细表!C:BY,19,FALSE))</f>
        <v>19</v>
      </c>
    </row>
    <row r="176" hidden="1" spans="1:10">
      <c r="A176" s="14" t="s">
        <v>414</v>
      </c>
      <c r="B176" s="26">
        <v>162</v>
      </c>
      <c r="C176" s="27">
        <v>6</v>
      </c>
      <c r="D176" s="27">
        <v>13</v>
      </c>
      <c r="E176" s="27">
        <v>7300</v>
      </c>
      <c r="F176" s="27">
        <v>124</v>
      </c>
      <c r="G176" s="27">
        <v>6</v>
      </c>
      <c r="H176" s="27">
        <v>15</v>
      </c>
      <c r="I176" s="27">
        <v>7500</v>
      </c>
      <c r="J176" s="30">
        <v>14800</v>
      </c>
    </row>
    <row r="177" ht="24" customHeight="1" spans="1:11">
      <c r="A177" s="16" t="s">
        <v>419</v>
      </c>
      <c r="B177" s="28">
        <v>1179</v>
      </c>
      <c r="C177" s="28">
        <v>29</v>
      </c>
      <c r="D177" s="28">
        <v>139</v>
      </c>
      <c r="E177" s="28">
        <v>0</v>
      </c>
      <c r="F177" s="28">
        <v>1091</v>
      </c>
      <c r="G177" s="28">
        <v>25</v>
      </c>
      <c r="H177" s="28">
        <v>80</v>
      </c>
      <c r="I177" s="28">
        <v>0</v>
      </c>
      <c r="J177" s="28">
        <v>0</v>
      </c>
      <c r="K177" t="str">
        <f>IF(ISNA(VLOOKUP(A177,明细表!C:BY,19,FALSE)),"",VLOOKUP(A177,明细表!C:BY,19,FALSE))</f>
        <v/>
      </c>
    </row>
    <row r="178" hidden="1" spans="1:10">
      <c r="A178" s="12" t="s">
        <v>418</v>
      </c>
      <c r="B178" s="28">
        <v>363</v>
      </c>
      <c r="C178" s="28">
        <v>9</v>
      </c>
      <c r="D178" s="28">
        <v>27</v>
      </c>
      <c r="E178" s="28">
        <v>0</v>
      </c>
      <c r="F178" s="28">
        <v>353</v>
      </c>
      <c r="G178" s="28">
        <v>9</v>
      </c>
      <c r="H178" s="28">
        <v>27</v>
      </c>
      <c r="I178" s="28">
        <v>0</v>
      </c>
      <c r="J178" s="28">
        <v>0</v>
      </c>
    </row>
    <row r="179" hidden="1" spans="1:10">
      <c r="A179" s="12" t="s">
        <v>420</v>
      </c>
      <c r="B179" s="28">
        <v>816</v>
      </c>
      <c r="C179" s="28">
        <v>20</v>
      </c>
      <c r="D179" s="28">
        <v>112</v>
      </c>
      <c r="E179" s="28">
        <v>0</v>
      </c>
      <c r="F179" s="28">
        <v>738</v>
      </c>
      <c r="G179" s="28">
        <v>16</v>
      </c>
      <c r="H179" s="28">
        <v>53</v>
      </c>
      <c r="I179" s="28">
        <v>0</v>
      </c>
      <c r="J179" s="28">
        <v>0</v>
      </c>
    </row>
    <row r="180" hidden="1" spans="1:10">
      <c r="A180" s="6" t="s">
        <v>95</v>
      </c>
      <c r="B180" s="26">
        <v>5411</v>
      </c>
      <c r="C180" s="27">
        <v>146</v>
      </c>
      <c r="D180" s="27">
        <v>623</v>
      </c>
      <c r="E180" s="27">
        <v>53600</v>
      </c>
      <c r="F180" s="27">
        <v>4950</v>
      </c>
      <c r="G180" s="27">
        <v>139</v>
      </c>
      <c r="H180" s="27">
        <v>386</v>
      </c>
      <c r="I180" s="27">
        <v>58400</v>
      </c>
      <c r="J180" s="30">
        <v>112000</v>
      </c>
    </row>
    <row r="181" ht="24" customHeight="1" spans="1:11">
      <c r="A181" s="20" t="s">
        <v>97</v>
      </c>
      <c r="B181" s="26">
        <v>4045</v>
      </c>
      <c r="C181" s="27">
        <v>97</v>
      </c>
      <c r="D181" s="27">
        <v>437</v>
      </c>
      <c r="E181" s="27">
        <v>13800</v>
      </c>
      <c r="F181" s="27">
        <v>3808</v>
      </c>
      <c r="G181" s="27">
        <v>94</v>
      </c>
      <c r="H181" s="27">
        <v>270</v>
      </c>
      <c r="I181" s="27">
        <v>16000</v>
      </c>
      <c r="J181" s="30">
        <v>29800</v>
      </c>
      <c r="K181" t="str">
        <f>IF(ISNA(VLOOKUP(A181,明细表!C:BY,19,FALSE)),"",VLOOKUP(A181,明细表!C:BY,19,FALSE))</f>
        <v/>
      </c>
    </row>
    <row r="182" ht="24" customHeight="1" spans="1:11">
      <c r="A182" s="14" t="s">
        <v>101</v>
      </c>
      <c r="B182" s="26">
        <v>48</v>
      </c>
      <c r="C182" s="27">
        <v>6</v>
      </c>
      <c r="D182" s="27">
        <v>9</v>
      </c>
      <c r="E182" s="27">
        <v>13800</v>
      </c>
      <c r="F182" s="27">
        <v>36</v>
      </c>
      <c r="G182" s="27">
        <v>7</v>
      </c>
      <c r="H182" s="27">
        <v>10</v>
      </c>
      <c r="I182" s="27">
        <v>16000</v>
      </c>
      <c r="J182" s="30">
        <v>29800</v>
      </c>
      <c r="K182">
        <f>IF(ISNA(VLOOKUP(A182,明细表!C:BY,19,FALSE)),"",VLOOKUP(A182,明细表!C:BY,19,FALSE))</f>
        <v>9</v>
      </c>
    </row>
    <row r="183" ht="24" customHeight="1" spans="1:11">
      <c r="A183" s="12" t="s">
        <v>99</v>
      </c>
      <c r="B183" s="28">
        <v>237</v>
      </c>
      <c r="C183" s="28">
        <v>7</v>
      </c>
      <c r="D183" s="28">
        <v>19</v>
      </c>
      <c r="E183" s="28">
        <v>0</v>
      </c>
      <c r="F183" s="28">
        <v>243</v>
      </c>
      <c r="G183" s="28">
        <v>7</v>
      </c>
      <c r="H183" s="28">
        <v>17</v>
      </c>
      <c r="I183" s="28">
        <v>0</v>
      </c>
      <c r="J183" s="28">
        <v>0</v>
      </c>
      <c r="K183">
        <f>IF(ISNA(VLOOKUP(A183,明细表!C:BY,19,FALSE)),"",VLOOKUP(A183,明细表!C:BY,19,FALSE))</f>
        <v>19</v>
      </c>
    </row>
    <row r="184" hidden="1" spans="1:10">
      <c r="A184" s="12" t="s">
        <v>96</v>
      </c>
      <c r="B184" s="28">
        <v>1146</v>
      </c>
      <c r="C184" s="28">
        <v>25</v>
      </c>
      <c r="D184" s="28">
        <v>59</v>
      </c>
      <c r="E184" s="28">
        <v>0</v>
      </c>
      <c r="F184" s="28">
        <v>1116</v>
      </c>
      <c r="G184" s="28">
        <v>25</v>
      </c>
      <c r="H184" s="28">
        <v>61</v>
      </c>
      <c r="I184" s="28">
        <v>0</v>
      </c>
      <c r="J184" s="28">
        <v>0</v>
      </c>
    </row>
    <row r="185" hidden="1" spans="1:10">
      <c r="A185" s="12" t="s">
        <v>98</v>
      </c>
      <c r="B185" s="28">
        <v>428</v>
      </c>
      <c r="C185" s="28">
        <v>10</v>
      </c>
      <c r="D185" s="28">
        <v>26</v>
      </c>
      <c r="E185" s="28">
        <v>0</v>
      </c>
      <c r="F185" s="28">
        <v>371</v>
      </c>
      <c r="G185" s="28">
        <v>9</v>
      </c>
      <c r="H185" s="28">
        <v>24</v>
      </c>
      <c r="I185" s="28">
        <v>0</v>
      </c>
      <c r="J185" s="28">
        <v>0</v>
      </c>
    </row>
    <row r="186" hidden="1" spans="1:10">
      <c r="A186" s="12" t="s">
        <v>109</v>
      </c>
      <c r="B186" s="28">
        <v>1695</v>
      </c>
      <c r="C186" s="28">
        <v>34</v>
      </c>
      <c r="D186" s="28">
        <v>238</v>
      </c>
      <c r="E186" s="28">
        <v>0</v>
      </c>
      <c r="F186" s="28">
        <v>1642</v>
      </c>
      <c r="G186" s="28">
        <v>32</v>
      </c>
      <c r="H186" s="28">
        <v>116</v>
      </c>
      <c r="I186" s="28">
        <v>0</v>
      </c>
      <c r="J186" s="28">
        <v>0</v>
      </c>
    </row>
    <row r="187" hidden="1" spans="1:10">
      <c r="A187" s="12" t="s">
        <v>111</v>
      </c>
      <c r="B187" s="28">
        <v>485</v>
      </c>
      <c r="C187" s="28">
        <v>14</v>
      </c>
      <c r="D187" s="28">
        <v>84</v>
      </c>
      <c r="E187" s="28">
        <v>0</v>
      </c>
      <c r="F187" s="28">
        <v>394</v>
      </c>
      <c r="G187" s="28">
        <v>13</v>
      </c>
      <c r="H187" s="28">
        <v>40</v>
      </c>
      <c r="I187" s="28">
        <v>0</v>
      </c>
      <c r="J187" s="28">
        <v>0</v>
      </c>
    </row>
    <row r="188" hidden="1" spans="1:10">
      <c r="A188" s="12" t="s">
        <v>100</v>
      </c>
      <c r="B188" s="28">
        <v>6</v>
      </c>
      <c r="C188" s="28">
        <v>1</v>
      </c>
      <c r="D188" s="28">
        <v>2</v>
      </c>
      <c r="E188" s="28">
        <v>0</v>
      </c>
      <c r="F188" s="28">
        <v>6</v>
      </c>
      <c r="G188" s="28">
        <v>1</v>
      </c>
      <c r="H188" s="28">
        <v>2</v>
      </c>
      <c r="I188" s="28">
        <v>0</v>
      </c>
      <c r="J188" s="28">
        <v>0</v>
      </c>
    </row>
    <row r="189" hidden="1" spans="1:10">
      <c r="A189" s="20" t="s">
        <v>103</v>
      </c>
      <c r="B189" s="26">
        <v>1366</v>
      </c>
      <c r="C189" s="27">
        <v>49</v>
      </c>
      <c r="D189" s="27">
        <v>186</v>
      </c>
      <c r="E189" s="27">
        <v>39800</v>
      </c>
      <c r="F189" s="27">
        <v>1142</v>
      </c>
      <c r="G189" s="27">
        <v>45</v>
      </c>
      <c r="H189" s="27">
        <v>116</v>
      </c>
      <c r="I189" s="27">
        <v>42400</v>
      </c>
      <c r="J189" s="30">
        <v>82200</v>
      </c>
    </row>
    <row r="190" ht="24" customHeight="1" spans="1:11">
      <c r="A190" s="14" t="s">
        <v>105</v>
      </c>
      <c r="B190" s="26">
        <v>50</v>
      </c>
      <c r="C190" s="27">
        <v>6</v>
      </c>
      <c r="D190" s="27">
        <v>10</v>
      </c>
      <c r="E190" s="27">
        <v>14000</v>
      </c>
      <c r="F190" s="27">
        <v>32</v>
      </c>
      <c r="G190" s="27">
        <v>6</v>
      </c>
      <c r="H190" s="27">
        <v>10</v>
      </c>
      <c r="I190" s="27">
        <v>14000</v>
      </c>
      <c r="J190" s="30">
        <v>28000</v>
      </c>
      <c r="K190">
        <f>IF(ISNA(VLOOKUP(A190,明细表!C:BY,19,FALSE)),"",VLOOKUP(A190,明细表!C:BY,19,FALSE))</f>
        <v>10</v>
      </c>
    </row>
    <row r="191" ht="24" customHeight="1" spans="1:11">
      <c r="A191" s="12" t="s">
        <v>110</v>
      </c>
      <c r="B191" s="28">
        <v>988</v>
      </c>
      <c r="C191" s="28">
        <v>24</v>
      </c>
      <c r="D191" s="28">
        <v>142</v>
      </c>
      <c r="E191" s="28">
        <v>0</v>
      </c>
      <c r="F191" s="28">
        <v>837</v>
      </c>
      <c r="G191" s="28">
        <v>21</v>
      </c>
      <c r="H191" s="28">
        <v>71</v>
      </c>
      <c r="I191" s="28">
        <v>0</v>
      </c>
      <c r="J191" s="28">
        <v>0</v>
      </c>
      <c r="K191">
        <f>IF(ISNA(VLOOKUP(A191,明细表!C:BY,19,FALSE)),"",VLOOKUP(A191,明细表!C:BY,19,FALSE))</f>
        <v>142</v>
      </c>
    </row>
    <row r="192" hidden="1" spans="1:10">
      <c r="A192" s="14" t="s">
        <v>106</v>
      </c>
      <c r="B192" s="26">
        <v>61</v>
      </c>
      <c r="C192" s="27">
        <v>6</v>
      </c>
      <c r="D192" s="27">
        <v>10</v>
      </c>
      <c r="E192" s="27">
        <v>14000</v>
      </c>
      <c r="F192" s="27">
        <v>57</v>
      </c>
      <c r="G192" s="27">
        <v>6</v>
      </c>
      <c r="H192" s="27">
        <v>10</v>
      </c>
      <c r="I192" s="27">
        <v>14000</v>
      </c>
      <c r="J192" s="30">
        <v>28000</v>
      </c>
    </row>
    <row r="193" ht="24" customHeight="1" spans="1:11">
      <c r="A193" s="14" t="s">
        <v>108</v>
      </c>
      <c r="B193" s="26">
        <v>13</v>
      </c>
      <c r="C193" s="27">
        <v>2</v>
      </c>
      <c r="D193" s="27">
        <v>4</v>
      </c>
      <c r="E193" s="27">
        <v>4800</v>
      </c>
      <c r="F193" s="27">
        <v>4</v>
      </c>
      <c r="G193" s="27">
        <v>1</v>
      </c>
      <c r="H193" s="27">
        <v>3</v>
      </c>
      <c r="I193" s="27">
        <v>0</v>
      </c>
      <c r="J193" s="30">
        <v>4800</v>
      </c>
      <c r="K193">
        <f>IF(ISNA(VLOOKUP(A193,明细表!C:BY,19,FALSE)),"",VLOOKUP(A193,明细表!C:BY,19,FALSE))</f>
        <v>4</v>
      </c>
    </row>
    <row r="194" ht="24" customHeight="1" spans="1:11">
      <c r="A194" s="12" t="s">
        <v>104</v>
      </c>
      <c r="B194" s="28">
        <v>10</v>
      </c>
      <c r="C194" s="28">
        <v>2</v>
      </c>
      <c r="D194" s="28">
        <v>4</v>
      </c>
      <c r="E194" s="28">
        <v>0</v>
      </c>
      <c r="F194" s="28">
        <v>6</v>
      </c>
      <c r="G194" s="28">
        <v>2</v>
      </c>
      <c r="H194" s="28">
        <v>3</v>
      </c>
      <c r="I194" s="28">
        <v>0</v>
      </c>
      <c r="J194" s="28">
        <v>0</v>
      </c>
      <c r="K194">
        <f>IF(ISNA(VLOOKUP(A194,明细表!C:BY,19,FALSE)),"",VLOOKUP(A194,明细表!C:BY,19,FALSE))</f>
        <v>4</v>
      </c>
    </row>
    <row r="195" hidden="1" spans="1:10">
      <c r="A195" s="14" t="s">
        <v>107</v>
      </c>
      <c r="B195" s="26">
        <v>30</v>
      </c>
      <c r="C195" s="27">
        <v>3</v>
      </c>
      <c r="D195" s="27">
        <v>5</v>
      </c>
      <c r="E195" s="27">
        <v>7000</v>
      </c>
      <c r="F195" s="27">
        <v>24</v>
      </c>
      <c r="G195" s="27">
        <v>3</v>
      </c>
      <c r="H195" s="27">
        <v>5</v>
      </c>
      <c r="I195" s="27">
        <v>7000</v>
      </c>
      <c r="J195" s="30">
        <v>14000</v>
      </c>
    </row>
    <row r="196" ht="24" customHeight="1" spans="1:11">
      <c r="A196" s="14" t="s">
        <v>102</v>
      </c>
      <c r="B196" s="26">
        <v>214</v>
      </c>
      <c r="C196" s="27">
        <v>6</v>
      </c>
      <c r="D196" s="27">
        <v>11</v>
      </c>
      <c r="E196" s="27">
        <v>0</v>
      </c>
      <c r="F196" s="27">
        <v>182</v>
      </c>
      <c r="G196" s="27">
        <v>6</v>
      </c>
      <c r="H196" s="27">
        <v>14</v>
      </c>
      <c r="I196" s="27">
        <v>7400</v>
      </c>
      <c r="J196" s="30">
        <v>7400</v>
      </c>
      <c r="K196">
        <f>IF(ISNA(VLOOKUP(A196,明细表!C:BY,19,FALSE)),"",VLOOKUP(A196,明细表!C:BY,19,FALSE))</f>
        <v>11</v>
      </c>
    </row>
    <row r="197" ht="24" customHeight="1" spans="1:11">
      <c r="A197" s="6" t="s">
        <v>112</v>
      </c>
      <c r="B197" s="26">
        <v>1657</v>
      </c>
      <c r="C197" s="27">
        <v>62</v>
      </c>
      <c r="D197" s="27">
        <v>138</v>
      </c>
      <c r="E197" s="27">
        <v>67600</v>
      </c>
      <c r="F197" s="27">
        <v>1420</v>
      </c>
      <c r="G197" s="27">
        <v>59</v>
      </c>
      <c r="H197" s="27">
        <v>137</v>
      </c>
      <c r="I197" s="27">
        <v>62800</v>
      </c>
      <c r="J197" s="30">
        <v>130400</v>
      </c>
      <c r="K197" t="str">
        <f>IF(ISNA(VLOOKUP(A197,明细表!C:BY,19,FALSE)),"",VLOOKUP(A197,明细表!C:BY,19,FALSE))</f>
        <v/>
      </c>
    </row>
    <row r="198" ht="24" customHeight="1" spans="1:11">
      <c r="A198" s="20" t="s">
        <v>127</v>
      </c>
      <c r="B198" s="26">
        <v>696</v>
      </c>
      <c r="C198" s="27">
        <v>15</v>
      </c>
      <c r="D198" s="27">
        <v>56</v>
      </c>
      <c r="E198" s="27">
        <v>6700</v>
      </c>
      <c r="F198" s="27">
        <v>601</v>
      </c>
      <c r="G198" s="27">
        <v>14</v>
      </c>
      <c r="H198" s="27">
        <v>53</v>
      </c>
      <c r="I198" s="27">
        <v>5700</v>
      </c>
      <c r="J198" s="30">
        <v>12400</v>
      </c>
      <c r="K198" t="str">
        <f>IF(ISNA(VLOOKUP(A198,明细表!C:BY,19,FALSE)),"",VLOOKUP(A198,明细表!C:BY,19,FALSE))</f>
        <v/>
      </c>
    </row>
    <row r="199" ht="24" customHeight="1" spans="1:11">
      <c r="A199" s="12" t="s">
        <v>126</v>
      </c>
      <c r="B199" s="28">
        <v>514</v>
      </c>
      <c r="C199" s="28">
        <v>10</v>
      </c>
      <c r="D199" s="28">
        <v>39</v>
      </c>
      <c r="E199" s="28">
        <v>0</v>
      </c>
      <c r="F199" s="28">
        <v>469</v>
      </c>
      <c r="G199" s="28">
        <v>10</v>
      </c>
      <c r="H199" s="28">
        <v>36</v>
      </c>
      <c r="I199" s="28">
        <v>0</v>
      </c>
      <c r="J199" s="28">
        <v>0</v>
      </c>
      <c r="K199">
        <f>IF(ISNA(VLOOKUP(A199,明细表!C:BY,19,FALSE)),"",VLOOKUP(A199,明细表!C:BY,19,FALSE))</f>
        <v>39</v>
      </c>
    </row>
    <row r="200" hidden="1" spans="1:10">
      <c r="A200" s="14" t="s">
        <v>128</v>
      </c>
      <c r="B200" s="26">
        <v>182</v>
      </c>
      <c r="C200" s="27">
        <v>5</v>
      </c>
      <c r="D200" s="27">
        <v>17</v>
      </c>
      <c r="E200" s="27">
        <v>6700</v>
      </c>
      <c r="F200" s="27">
        <v>132</v>
      </c>
      <c r="G200" s="27">
        <v>4</v>
      </c>
      <c r="H200" s="27">
        <v>17</v>
      </c>
      <c r="I200" s="27">
        <v>5700</v>
      </c>
      <c r="J200" s="30">
        <v>12400</v>
      </c>
    </row>
    <row r="201" ht="24" customHeight="1" spans="1:11">
      <c r="A201" s="20" t="s">
        <v>114</v>
      </c>
      <c r="B201" s="26">
        <v>405</v>
      </c>
      <c r="C201" s="27">
        <v>23</v>
      </c>
      <c r="D201" s="27">
        <v>38</v>
      </c>
      <c r="E201" s="27">
        <v>30200</v>
      </c>
      <c r="F201" s="27">
        <v>343</v>
      </c>
      <c r="G201" s="27">
        <v>22</v>
      </c>
      <c r="H201" s="27">
        <v>36</v>
      </c>
      <c r="I201" s="27">
        <v>28400</v>
      </c>
      <c r="J201" s="30">
        <v>58600</v>
      </c>
      <c r="K201" t="str">
        <f>IF(ISNA(VLOOKUP(A201,明细表!C:BY,19,FALSE)),"",VLOOKUP(A201,明细表!C:BY,19,FALSE))</f>
        <v/>
      </c>
    </row>
    <row r="202" ht="24" customHeight="1" spans="1:11">
      <c r="A202" s="12" t="s">
        <v>113</v>
      </c>
      <c r="B202" s="28">
        <v>4</v>
      </c>
      <c r="C202" s="28">
        <v>1</v>
      </c>
      <c r="D202" s="28">
        <v>1</v>
      </c>
      <c r="E202" s="28">
        <v>0</v>
      </c>
      <c r="F202" s="28">
        <v>4</v>
      </c>
      <c r="G202" s="28">
        <v>2</v>
      </c>
      <c r="H202" s="28">
        <v>0</v>
      </c>
      <c r="I202" s="28">
        <v>0</v>
      </c>
      <c r="J202" s="28">
        <v>0</v>
      </c>
      <c r="K202">
        <f>IF(ISNA(VLOOKUP(A202,明细表!C:BY,19,FALSE)),"",VLOOKUP(A202,明细表!C:BY,19,FALSE))</f>
        <v>1</v>
      </c>
    </row>
    <row r="203" hidden="1" spans="1:10">
      <c r="A203" s="14" t="s">
        <v>119</v>
      </c>
      <c r="B203" s="26">
        <v>181</v>
      </c>
      <c r="C203" s="27">
        <v>6</v>
      </c>
      <c r="D203" s="27">
        <v>12</v>
      </c>
      <c r="E203" s="27">
        <v>7200</v>
      </c>
      <c r="F203" s="27">
        <v>163</v>
      </c>
      <c r="G203" s="27">
        <v>6</v>
      </c>
      <c r="H203" s="27">
        <v>12</v>
      </c>
      <c r="I203" s="27">
        <v>7200</v>
      </c>
      <c r="J203" s="30">
        <v>14400</v>
      </c>
    </row>
    <row r="204" ht="24" customHeight="1" spans="1:11">
      <c r="A204" s="14" t="s">
        <v>121</v>
      </c>
      <c r="B204" s="26">
        <v>164</v>
      </c>
      <c r="C204" s="27">
        <v>6</v>
      </c>
      <c r="D204" s="27">
        <v>12</v>
      </c>
      <c r="E204" s="27">
        <v>7200</v>
      </c>
      <c r="F204" s="27">
        <v>137</v>
      </c>
      <c r="G204" s="27">
        <v>6</v>
      </c>
      <c r="H204" s="27">
        <v>12</v>
      </c>
      <c r="I204" s="27">
        <v>7200</v>
      </c>
      <c r="J204" s="30">
        <v>14400</v>
      </c>
      <c r="K204">
        <f>IF(ISNA(VLOOKUP(A204,明细表!C:BY,19,FALSE)),"",VLOOKUP(A204,明细表!C:BY,19,FALSE))</f>
        <v>12</v>
      </c>
    </row>
    <row r="205" ht="24" customHeight="1" spans="1:11">
      <c r="A205" s="12" t="s">
        <v>117</v>
      </c>
      <c r="B205" s="28">
        <v>3</v>
      </c>
      <c r="C205" s="28">
        <v>1</v>
      </c>
      <c r="D205" s="28">
        <v>1</v>
      </c>
      <c r="E205" s="28">
        <v>0</v>
      </c>
      <c r="F205" s="28">
        <v>2</v>
      </c>
      <c r="G205" s="28">
        <v>1</v>
      </c>
      <c r="H205" s="28">
        <v>1</v>
      </c>
      <c r="I205" s="28">
        <v>0</v>
      </c>
      <c r="J205" s="28">
        <v>0</v>
      </c>
      <c r="K205">
        <f>IF(ISNA(VLOOKUP(A205,明细表!C:BY,19,FALSE)),"",VLOOKUP(A205,明细表!C:BY,19,FALSE))</f>
        <v>1</v>
      </c>
    </row>
    <row r="206" hidden="1" spans="1:10">
      <c r="A206" s="14" t="s">
        <v>124</v>
      </c>
      <c r="B206" s="26">
        <v>18</v>
      </c>
      <c r="C206" s="27">
        <v>3</v>
      </c>
      <c r="D206" s="27">
        <v>3</v>
      </c>
      <c r="E206" s="27">
        <v>6600</v>
      </c>
      <c r="F206" s="27">
        <v>16</v>
      </c>
      <c r="G206" s="27">
        <v>3</v>
      </c>
      <c r="H206" s="27">
        <v>5</v>
      </c>
      <c r="I206" s="27">
        <v>7000</v>
      </c>
      <c r="J206" s="30">
        <v>13600</v>
      </c>
    </row>
    <row r="207" ht="24" customHeight="1" spans="1:11">
      <c r="A207" s="14" t="s">
        <v>118</v>
      </c>
      <c r="B207" s="26">
        <v>30</v>
      </c>
      <c r="C207" s="27">
        <v>4</v>
      </c>
      <c r="D207" s="27">
        <v>6</v>
      </c>
      <c r="E207" s="27">
        <v>9200</v>
      </c>
      <c r="F207" s="27">
        <v>19</v>
      </c>
      <c r="G207" s="27">
        <v>3</v>
      </c>
      <c r="H207" s="27">
        <v>5</v>
      </c>
      <c r="I207" s="27">
        <v>7000</v>
      </c>
      <c r="J207" s="30">
        <v>16200</v>
      </c>
      <c r="K207">
        <f>IF(ISNA(VLOOKUP(A207,明细表!C:BY,19,FALSE)),"",VLOOKUP(A207,明细表!C:BY,19,FALSE))</f>
        <v>6</v>
      </c>
    </row>
    <row r="208" ht="24" customHeight="1" spans="1:11">
      <c r="A208" s="12" t="s">
        <v>120</v>
      </c>
      <c r="B208" s="28">
        <v>5</v>
      </c>
      <c r="C208" s="28">
        <v>2</v>
      </c>
      <c r="D208" s="28">
        <v>3</v>
      </c>
      <c r="E208" s="28">
        <v>0</v>
      </c>
      <c r="F208" s="28">
        <v>2</v>
      </c>
      <c r="G208" s="28">
        <v>1</v>
      </c>
      <c r="H208" s="28">
        <v>1</v>
      </c>
      <c r="I208" s="28">
        <v>0</v>
      </c>
      <c r="J208" s="28">
        <v>0</v>
      </c>
      <c r="K208">
        <f>IF(ISNA(VLOOKUP(A208,明细表!C:BY,19,FALSE)),"",VLOOKUP(A208,明细表!C:BY,19,FALSE))</f>
        <v>3</v>
      </c>
    </row>
    <row r="209" hidden="1" spans="1:10">
      <c r="A209" s="20" t="s">
        <v>116</v>
      </c>
      <c r="B209" s="26">
        <v>556</v>
      </c>
      <c r="C209" s="27">
        <v>24</v>
      </c>
      <c r="D209" s="27">
        <v>44</v>
      </c>
      <c r="E209" s="27">
        <v>30700</v>
      </c>
      <c r="F209" s="27">
        <v>476</v>
      </c>
      <c r="G209" s="27">
        <v>23</v>
      </c>
      <c r="H209" s="27">
        <v>48</v>
      </c>
      <c r="I209" s="27">
        <v>28700</v>
      </c>
      <c r="J209" s="30">
        <v>59400</v>
      </c>
    </row>
    <row r="210" ht="24" customHeight="1" spans="1:11">
      <c r="A210" s="14" t="s">
        <v>115</v>
      </c>
      <c r="B210" s="26">
        <v>5</v>
      </c>
      <c r="C210" s="27">
        <v>1</v>
      </c>
      <c r="D210" s="27">
        <v>1</v>
      </c>
      <c r="E210" s="27">
        <v>2500</v>
      </c>
      <c r="F210" s="27">
        <v>3</v>
      </c>
      <c r="G210" s="27">
        <v>1</v>
      </c>
      <c r="H210" s="27">
        <v>1</v>
      </c>
      <c r="I210" s="27">
        <v>2500</v>
      </c>
      <c r="J210" s="30">
        <v>5000</v>
      </c>
      <c r="K210">
        <f>IF(ISNA(VLOOKUP(A210,明细表!C:BY,19,FALSE)),"",VLOOKUP(A210,明细表!C:BY,19,FALSE))</f>
        <v>1</v>
      </c>
    </row>
    <row r="211" ht="24" customHeight="1" spans="1:11">
      <c r="A211" s="14" t="s">
        <v>122</v>
      </c>
      <c r="B211" s="26">
        <v>62</v>
      </c>
      <c r="C211" s="27">
        <v>6</v>
      </c>
      <c r="D211" s="27">
        <v>9</v>
      </c>
      <c r="E211" s="27">
        <v>13800</v>
      </c>
      <c r="F211" s="27">
        <v>42</v>
      </c>
      <c r="G211" s="27">
        <v>5</v>
      </c>
      <c r="H211" s="27">
        <v>10</v>
      </c>
      <c r="I211" s="27">
        <v>12000</v>
      </c>
      <c r="J211" s="30">
        <v>25800</v>
      </c>
      <c r="K211">
        <f>IF(ISNA(VLOOKUP(A211,明细表!C:BY,19,FALSE)),"",VLOOKUP(A211,明细表!C:BY,19,FALSE))</f>
        <v>9</v>
      </c>
    </row>
    <row r="212" ht="24" customHeight="1" spans="1:11">
      <c r="A212" s="14" t="s">
        <v>125</v>
      </c>
      <c r="B212" s="26">
        <v>88</v>
      </c>
      <c r="C212" s="27">
        <v>6</v>
      </c>
      <c r="D212" s="27">
        <v>12</v>
      </c>
      <c r="E212" s="27">
        <v>14400</v>
      </c>
      <c r="F212" s="27">
        <v>74</v>
      </c>
      <c r="G212" s="27">
        <v>6</v>
      </c>
      <c r="H212" s="27">
        <v>11</v>
      </c>
      <c r="I212" s="27">
        <v>14200</v>
      </c>
      <c r="J212" s="30">
        <v>28600</v>
      </c>
      <c r="K212">
        <f>IF(ISNA(VLOOKUP(A212,明细表!C:BY,19,FALSE)),"",VLOOKUP(A212,明细表!C:BY,19,FALSE))</f>
        <v>12</v>
      </c>
    </row>
    <row r="213" ht="24" customHeight="1" spans="1:11">
      <c r="A213" s="12" t="s">
        <v>123</v>
      </c>
      <c r="B213" s="28">
        <v>401</v>
      </c>
      <c r="C213" s="28">
        <v>11</v>
      </c>
      <c r="D213" s="28">
        <v>22</v>
      </c>
      <c r="E213" s="28">
        <v>0</v>
      </c>
      <c r="F213" s="28">
        <v>357</v>
      </c>
      <c r="G213" s="28">
        <v>11</v>
      </c>
      <c r="H213" s="28">
        <v>26</v>
      </c>
      <c r="I213" s="28">
        <v>0</v>
      </c>
      <c r="J213" s="28">
        <v>0</v>
      </c>
      <c r="K213">
        <f>IF(ISNA(VLOOKUP(A213,明细表!C:BY,19,FALSE)),"",VLOOKUP(A213,明细表!C:BY,19,FALSE))</f>
        <v>22</v>
      </c>
    </row>
    <row r="214" hidden="1" spans="1:10">
      <c r="A214" s="6" t="s">
        <v>263</v>
      </c>
      <c r="B214" s="26">
        <v>2748</v>
      </c>
      <c r="C214" s="27">
        <v>76</v>
      </c>
      <c r="D214" s="27">
        <v>210</v>
      </c>
      <c r="E214" s="27">
        <v>44300</v>
      </c>
      <c r="F214" s="27">
        <v>2509</v>
      </c>
      <c r="G214" s="27">
        <v>72</v>
      </c>
      <c r="H214" s="27">
        <v>177</v>
      </c>
      <c r="I214" s="27">
        <v>39900</v>
      </c>
      <c r="J214" s="30">
        <v>84200</v>
      </c>
    </row>
    <row r="215" ht="24" customHeight="1" spans="1:11">
      <c r="A215" s="16" t="s">
        <v>273</v>
      </c>
      <c r="B215" s="28">
        <v>1236</v>
      </c>
      <c r="C215" s="28">
        <v>29</v>
      </c>
      <c r="D215" s="28">
        <v>115</v>
      </c>
      <c r="E215" s="28">
        <v>0</v>
      </c>
      <c r="F215" s="28">
        <v>1131</v>
      </c>
      <c r="G215" s="28">
        <v>27</v>
      </c>
      <c r="H215" s="28">
        <v>84</v>
      </c>
      <c r="I215" s="28">
        <v>0</v>
      </c>
      <c r="J215" s="28">
        <v>0</v>
      </c>
      <c r="K215" t="str">
        <f>IF(ISNA(VLOOKUP(A215,明细表!C:BY,19,FALSE)),"",VLOOKUP(A215,明细表!C:BY,19,FALSE))</f>
        <v/>
      </c>
    </row>
    <row r="216" hidden="1" spans="1:10">
      <c r="A216" s="12" t="s">
        <v>272</v>
      </c>
      <c r="B216" s="28">
        <v>955</v>
      </c>
      <c r="C216" s="28">
        <v>19</v>
      </c>
      <c r="D216" s="28">
        <v>69</v>
      </c>
      <c r="E216" s="28">
        <v>0</v>
      </c>
      <c r="F216" s="28">
        <v>916</v>
      </c>
      <c r="G216" s="28">
        <v>18</v>
      </c>
      <c r="H216" s="28">
        <v>63</v>
      </c>
      <c r="I216" s="28">
        <v>0</v>
      </c>
      <c r="J216" s="28">
        <v>0</v>
      </c>
    </row>
    <row r="217" hidden="1" spans="1:10">
      <c r="A217" s="12" t="s">
        <v>275</v>
      </c>
      <c r="B217" s="28">
        <v>281</v>
      </c>
      <c r="C217" s="28">
        <v>10</v>
      </c>
      <c r="D217" s="28">
        <v>46</v>
      </c>
      <c r="E217" s="28">
        <v>0</v>
      </c>
      <c r="F217" s="28">
        <v>215</v>
      </c>
      <c r="G217" s="28">
        <v>9</v>
      </c>
      <c r="H217" s="28">
        <v>21</v>
      </c>
      <c r="I217" s="28">
        <v>0</v>
      </c>
      <c r="J217" s="28">
        <v>0</v>
      </c>
    </row>
    <row r="218" hidden="1" spans="1:10">
      <c r="A218" s="20" t="s">
        <v>265</v>
      </c>
      <c r="B218" s="26">
        <v>1512</v>
      </c>
      <c r="C218" s="27">
        <v>47</v>
      </c>
      <c r="D218" s="27">
        <v>95</v>
      </c>
      <c r="E218" s="27">
        <v>44300</v>
      </c>
      <c r="F218" s="27">
        <v>1378</v>
      </c>
      <c r="G218" s="27">
        <v>45</v>
      </c>
      <c r="H218" s="27">
        <v>93</v>
      </c>
      <c r="I218" s="27">
        <v>39900</v>
      </c>
      <c r="J218" s="30">
        <v>84200</v>
      </c>
    </row>
    <row r="219" ht="24" customHeight="1" spans="1:11">
      <c r="A219" s="14" t="s">
        <v>269</v>
      </c>
      <c r="B219" s="26">
        <v>163</v>
      </c>
      <c r="C219" s="27">
        <v>6</v>
      </c>
      <c r="D219" s="27">
        <v>11</v>
      </c>
      <c r="E219" s="27">
        <v>7100</v>
      </c>
      <c r="F219" s="27">
        <v>122</v>
      </c>
      <c r="G219" s="27">
        <v>6</v>
      </c>
      <c r="H219" s="27">
        <v>11</v>
      </c>
      <c r="I219" s="27">
        <v>7100</v>
      </c>
      <c r="J219" s="30">
        <v>14200</v>
      </c>
      <c r="K219">
        <f>IF(ISNA(VLOOKUP(A219,明细表!C:BY,19,FALSE)),"",VLOOKUP(A219,明细表!C:BY,19,FALSE))</f>
        <v>11</v>
      </c>
    </row>
    <row r="220" ht="24" customHeight="1" spans="1:11">
      <c r="A220" s="14" t="s">
        <v>270</v>
      </c>
      <c r="B220" s="26">
        <v>75</v>
      </c>
      <c r="C220" s="27">
        <v>6</v>
      </c>
      <c r="D220" s="27">
        <v>10</v>
      </c>
      <c r="E220" s="27">
        <v>14000</v>
      </c>
      <c r="F220" s="27">
        <v>50</v>
      </c>
      <c r="G220" s="27">
        <v>5</v>
      </c>
      <c r="H220" s="27">
        <v>9</v>
      </c>
      <c r="I220" s="27">
        <v>11800</v>
      </c>
      <c r="J220" s="30">
        <v>25800</v>
      </c>
      <c r="K220">
        <f>IF(ISNA(VLOOKUP(A220,明细表!C:BY,19,FALSE)),"",VLOOKUP(A220,明细表!C:BY,19,FALSE))</f>
        <v>10</v>
      </c>
    </row>
    <row r="221" ht="24" customHeight="1" spans="1:11">
      <c r="A221" s="14" t="s">
        <v>271</v>
      </c>
      <c r="B221" s="26">
        <v>47</v>
      </c>
      <c r="C221" s="27">
        <v>4</v>
      </c>
      <c r="D221" s="27">
        <v>6</v>
      </c>
      <c r="E221" s="27">
        <v>9200</v>
      </c>
      <c r="F221" s="27">
        <v>30</v>
      </c>
      <c r="G221" s="27">
        <v>3</v>
      </c>
      <c r="H221" s="27">
        <v>7</v>
      </c>
      <c r="I221" s="27">
        <v>7400</v>
      </c>
      <c r="J221" s="30">
        <v>16600</v>
      </c>
      <c r="K221">
        <f>IF(ISNA(VLOOKUP(A221,明细表!C:BY,19,FALSE)),"",VLOOKUP(A221,明细表!C:BY,19,FALSE))</f>
        <v>6</v>
      </c>
    </row>
    <row r="222" ht="24" customHeight="1" spans="1:11">
      <c r="A222" s="14" t="s">
        <v>264</v>
      </c>
      <c r="B222" s="26">
        <v>83</v>
      </c>
      <c r="C222" s="27">
        <v>6</v>
      </c>
      <c r="D222" s="27">
        <v>10</v>
      </c>
      <c r="E222" s="27">
        <v>14000</v>
      </c>
      <c r="F222" s="27">
        <v>66</v>
      </c>
      <c r="G222" s="27">
        <v>6</v>
      </c>
      <c r="H222" s="27">
        <v>8</v>
      </c>
      <c r="I222" s="27">
        <v>13600</v>
      </c>
      <c r="J222" s="30">
        <v>27600</v>
      </c>
      <c r="K222">
        <f>IF(ISNA(VLOOKUP(A222,明细表!C:BY,19,FALSE)),"",VLOOKUP(A222,明细表!C:BY,19,FALSE))</f>
        <v>10</v>
      </c>
    </row>
    <row r="223" ht="24" customHeight="1" spans="1:11">
      <c r="A223" s="12" t="s">
        <v>267</v>
      </c>
      <c r="B223" s="28">
        <v>1137</v>
      </c>
      <c r="C223" s="28">
        <v>24</v>
      </c>
      <c r="D223" s="28">
        <v>56</v>
      </c>
      <c r="E223" s="28">
        <v>0</v>
      </c>
      <c r="F223" s="28">
        <v>1103</v>
      </c>
      <c r="G223" s="28">
        <v>24</v>
      </c>
      <c r="H223" s="28">
        <v>56</v>
      </c>
      <c r="I223" s="28">
        <v>0</v>
      </c>
      <c r="J223" s="28">
        <v>0</v>
      </c>
      <c r="K223">
        <f>IF(ISNA(VLOOKUP(A223,明细表!C:BY,19,FALSE)),"",VLOOKUP(A223,明细表!C:BY,19,FALSE))</f>
        <v>56</v>
      </c>
    </row>
    <row r="224" hidden="1" spans="1:10">
      <c r="A224" s="12" t="s">
        <v>266</v>
      </c>
      <c r="B224" s="28">
        <v>7</v>
      </c>
      <c r="C224" s="28">
        <v>1</v>
      </c>
      <c r="D224" s="28">
        <v>2</v>
      </c>
      <c r="E224" s="28">
        <v>0</v>
      </c>
      <c r="F224" s="28">
        <v>7</v>
      </c>
      <c r="G224" s="28">
        <v>1</v>
      </c>
      <c r="H224" s="28">
        <v>2</v>
      </c>
      <c r="I224" s="28">
        <v>0</v>
      </c>
      <c r="J224" s="28">
        <v>0</v>
      </c>
    </row>
    <row r="225" hidden="1" spans="1:10">
      <c r="A225" s="6" t="s">
        <v>384</v>
      </c>
      <c r="B225" s="26">
        <v>1535</v>
      </c>
      <c r="C225" s="27">
        <v>53</v>
      </c>
      <c r="D225" s="27">
        <v>176</v>
      </c>
      <c r="E225" s="27">
        <v>42900</v>
      </c>
      <c r="F225" s="27">
        <v>1349</v>
      </c>
      <c r="G225" s="27">
        <v>48</v>
      </c>
      <c r="H225" s="27">
        <v>119</v>
      </c>
      <c r="I225" s="27">
        <v>53200</v>
      </c>
      <c r="J225" s="30">
        <v>96100</v>
      </c>
    </row>
    <row r="226" ht="24" customHeight="1" spans="1:11">
      <c r="A226" s="20" t="s">
        <v>395</v>
      </c>
      <c r="B226" s="26">
        <v>1024</v>
      </c>
      <c r="C226" s="27">
        <v>23</v>
      </c>
      <c r="D226" s="27">
        <v>123</v>
      </c>
      <c r="E226" s="27">
        <v>0</v>
      </c>
      <c r="F226" s="27">
        <v>886</v>
      </c>
      <c r="G226" s="27">
        <v>20</v>
      </c>
      <c r="H226" s="27">
        <v>67</v>
      </c>
      <c r="I226" s="27">
        <v>4100</v>
      </c>
      <c r="J226" s="30">
        <v>4100</v>
      </c>
      <c r="K226" t="str">
        <f>IF(ISNA(VLOOKUP(A226,明细表!C:BY,19,FALSE)),"",VLOOKUP(A226,明细表!C:BY,19,FALSE))</f>
        <v/>
      </c>
    </row>
    <row r="227" ht="24" customHeight="1" spans="1:11">
      <c r="A227" s="12" t="s">
        <v>394</v>
      </c>
      <c r="B227" s="28">
        <v>822</v>
      </c>
      <c r="C227" s="28">
        <v>18</v>
      </c>
      <c r="D227" s="28">
        <v>106</v>
      </c>
      <c r="E227" s="28">
        <v>0</v>
      </c>
      <c r="F227" s="28">
        <v>742</v>
      </c>
      <c r="G227" s="28">
        <v>17</v>
      </c>
      <c r="H227" s="28">
        <v>56</v>
      </c>
      <c r="I227" s="28">
        <v>0</v>
      </c>
      <c r="J227" s="28">
        <v>0</v>
      </c>
      <c r="K227">
        <f>IF(ISNA(VLOOKUP(A227,明细表!C:BY,19,FALSE)),"",VLOOKUP(A227,明细表!C:BY,19,FALSE))</f>
        <v>106</v>
      </c>
    </row>
    <row r="228" hidden="1" spans="1:10">
      <c r="A228" s="14" t="s">
        <v>396</v>
      </c>
      <c r="B228" s="26">
        <v>202</v>
      </c>
      <c r="C228" s="27">
        <v>5</v>
      </c>
      <c r="D228" s="27">
        <v>17</v>
      </c>
      <c r="E228" s="27">
        <v>0</v>
      </c>
      <c r="F228" s="27">
        <v>144</v>
      </c>
      <c r="G228" s="27">
        <v>3</v>
      </c>
      <c r="H228" s="27">
        <v>11</v>
      </c>
      <c r="I228" s="27">
        <v>4100</v>
      </c>
      <c r="J228" s="30">
        <v>4100</v>
      </c>
    </row>
    <row r="229" ht="24" customHeight="1" spans="1:11">
      <c r="A229" s="20" t="s">
        <v>386</v>
      </c>
      <c r="B229" s="26">
        <v>511</v>
      </c>
      <c r="C229" s="27">
        <v>30</v>
      </c>
      <c r="D229" s="27">
        <v>53</v>
      </c>
      <c r="E229" s="27">
        <v>42900</v>
      </c>
      <c r="F229" s="27">
        <v>463</v>
      </c>
      <c r="G229" s="27">
        <v>28</v>
      </c>
      <c r="H229" s="27">
        <v>52</v>
      </c>
      <c r="I229" s="27">
        <v>49100</v>
      </c>
      <c r="J229" s="30">
        <v>92000</v>
      </c>
      <c r="K229" t="str">
        <f>IF(ISNA(VLOOKUP(A229,明细表!C:BY,19,FALSE)),"",VLOOKUP(A229,明细表!C:BY,19,FALSE))</f>
        <v/>
      </c>
    </row>
    <row r="230" ht="24" customHeight="1" spans="1:11">
      <c r="A230" s="12" t="s">
        <v>393</v>
      </c>
      <c r="B230" s="28">
        <v>7</v>
      </c>
      <c r="C230" s="28">
        <v>2</v>
      </c>
      <c r="D230" s="28">
        <v>3</v>
      </c>
      <c r="E230" s="28">
        <v>0</v>
      </c>
      <c r="F230" s="28">
        <v>0</v>
      </c>
      <c r="G230" s="28">
        <v>0</v>
      </c>
      <c r="H230" s="28">
        <v>1</v>
      </c>
      <c r="I230" s="28">
        <v>0</v>
      </c>
      <c r="J230" s="28">
        <v>0</v>
      </c>
      <c r="K230">
        <f>IF(ISNA(VLOOKUP(A230,明细表!C:BY,19,FALSE)),"",VLOOKUP(A230,明细表!C:BY,19,FALSE))</f>
        <v>3</v>
      </c>
    </row>
    <row r="231" hidden="1" spans="1:10">
      <c r="A231" s="14" t="s">
        <v>389</v>
      </c>
      <c r="B231" s="26">
        <v>26</v>
      </c>
      <c r="C231" s="27">
        <v>3</v>
      </c>
      <c r="D231" s="27">
        <v>4</v>
      </c>
      <c r="E231" s="27">
        <v>6800</v>
      </c>
      <c r="F231" s="27">
        <v>13</v>
      </c>
      <c r="G231" s="27">
        <v>2</v>
      </c>
      <c r="H231" s="27">
        <v>4</v>
      </c>
      <c r="I231" s="27">
        <v>4800</v>
      </c>
      <c r="J231" s="30">
        <v>11600</v>
      </c>
    </row>
    <row r="232" ht="24" customHeight="1" spans="1:11">
      <c r="A232" s="14" t="s">
        <v>388</v>
      </c>
      <c r="B232" s="26">
        <v>114</v>
      </c>
      <c r="C232" s="27">
        <v>5</v>
      </c>
      <c r="D232" s="27">
        <v>10</v>
      </c>
      <c r="E232" s="27">
        <v>6000</v>
      </c>
      <c r="F232" s="27">
        <v>97</v>
      </c>
      <c r="G232" s="27">
        <v>5</v>
      </c>
      <c r="H232" s="27">
        <v>11</v>
      </c>
      <c r="I232" s="27">
        <v>12200</v>
      </c>
      <c r="J232" s="30">
        <v>18200</v>
      </c>
      <c r="K232">
        <f>IF(ISNA(VLOOKUP(A232,明细表!C:BY,19,FALSE)),"",VLOOKUP(A232,明细表!C:BY,19,FALSE))</f>
        <v>10</v>
      </c>
    </row>
    <row r="233" ht="24" customHeight="1" spans="1:11">
      <c r="A233" s="14" t="s">
        <v>392</v>
      </c>
      <c r="B233" s="26">
        <v>33</v>
      </c>
      <c r="C233" s="27">
        <v>4</v>
      </c>
      <c r="D233" s="27">
        <v>6</v>
      </c>
      <c r="E233" s="27">
        <v>9200</v>
      </c>
      <c r="F233" s="27">
        <v>23</v>
      </c>
      <c r="G233" s="27">
        <v>4</v>
      </c>
      <c r="H233" s="27">
        <v>5</v>
      </c>
      <c r="I233" s="27">
        <v>9000</v>
      </c>
      <c r="J233" s="30">
        <v>18200</v>
      </c>
      <c r="K233">
        <f>IF(ISNA(VLOOKUP(A233,明细表!C:BY,19,FALSE)),"",VLOOKUP(A233,明细表!C:BY,19,FALSE))</f>
        <v>6</v>
      </c>
    </row>
    <row r="234" ht="24" customHeight="1" spans="1:11">
      <c r="A234" s="14" t="s">
        <v>387</v>
      </c>
      <c r="B234" s="26">
        <v>66</v>
      </c>
      <c r="C234" s="27">
        <v>5</v>
      </c>
      <c r="D234" s="27">
        <v>9</v>
      </c>
      <c r="E234" s="27">
        <v>11800</v>
      </c>
      <c r="F234" s="27">
        <v>69</v>
      </c>
      <c r="G234" s="27">
        <v>6</v>
      </c>
      <c r="H234" s="27">
        <v>9</v>
      </c>
      <c r="I234" s="27">
        <v>13800</v>
      </c>
      <c r="J234" s="30">
        <v>25600</v>
      </c>
      <c r="K234">
        <f>IF(ISNA(VLOOKUP(A234,明细表!C:BY,19,FALSE)),"",VLOOKUP(A234,明细表!C:BY,19,FALSE))</f>
        <v>9</v>
      </c>
    </row>
    <row r="235" ht="24" customHeight="1" spans="1:11">
      <c r="A235" s="14" t="s">
        <v>391</v>
      </c>
      <c r="B235" s="26">
        <v>7</v>
      </c>
      <c r="C235" s="27">
        <v>2</v>
      </c>
      <c r="D235" s="27">
        <v>3</v>
      </c>
      <c r="E235" s="27">
        <v>2500</v>
      </c>
      <c r="F235" s="27">
        <v>7</v>
      </c>
      <c r="G235" s="27">
        <v>2</v>
      </c>
      <c r="H235" s="27">
        <v>3</v>
      </c>
      <c r="I235" s="27">
        <v>2500</v>
      </c>
      <c r="J235" s="30">
        <v>5000</v>
      </c>
      <c r="K235">
        <f>IF(ISNA(VLOOKUP(A235,明细表!C:BY,19,FALSE)),"",VLOOKUP(A235,明细表!C:BY,19,FALSE))</f>
        <v>3</v>
      </c>
    </row>
    <row r="236" ht="24" customHeight="1" spans="1:11">
      <c r="A236" s="14" t="s">
        <v>390</v>
      </c>
      <c r="B236" s="26">
        <v>21</v>
      </c>
      <c r="C236" s="27">
        <v>3</v>
      </c>
      <c r="D236" s="27">
        <v>3</v>
      </c>
      <c r="E236" s="27">
        <v>6600</v>
      </c>
      <c r="F236" s="27">
        <v>11</v>
      </c>
      <c r="G236" s="27">
        <v>3</v>
      </c>
      <c r="H236" s="27">
        <v>4</v>
      </c>
      <c r="I236" s="27">
        <v>6800</v>
      </c>
      <c r="J236" s="30">
        <v>13400</v>
      </c>
      <c r="K236">
        <f>IF(ISNA(VLOOKUP(A236,明细表!C:BY,19,FALSE)),"",VLOOKUP(A236,明细表!C:BY,19,FALSE))</f>
        <v>3</v>
      </c>
    </row>
    <row r="237" ht="24" customHeight="1" spans="1:11">
      <c r="A237" s="12" t="s">
        <v>385</v>
      </c>
      <c r="B237" s="28">
        <v>237</v>
      </c>
      <c r="C237" s="28">
        <v>6</v>
      </c>
      <c r="D237" s="28">
        <v>15</v>
      </c>
      <c r="E237" s="28">
        <v>0</v>
      </c>
      <c r="F237" s="28">
        <v>243</v>
      </c>
      <c r="G237" s="28">
        <v>6</v>
      </c>
      <c r="H237" s="28">
        <v>15</v>
      </c>
      <c r="I237" s="28">
        <v>0</v>
      </c>
      <c r="J237" s="28">
        <v>0</v>
      </c>
      <c r="K237">
        <f>IF(ISNA(VLOOKUP(A237,明细表!C:BY,19,FALSE)),"",VLOOKUP(A237,明细表!C:BY,19,FALSE))</f>
        <v>15</v>
      </c>
    </row>
    <row r="238" hidden="1" spans="1:10">
      <c r="A238" s="6" t="s">
        <v>288</v>
      </c>
      <c r="B238" s="26">
        <v>2056</v>
      </c>
      <c r="C238" s="27">
        <v>78</v>
      </c>
      <c r="D238" s="27">
        <v>153</v>
      </c>
      <c r="E238" s="27">
        <v>84400</v>
      </c>
      <c r="F238" s="27">
        <v>1758</v>
      </c>
      <c r="G238" s="27">
        <v>72</v>
      </c>
      <c r="H238" s="27">
        <v>159</v>
      </c>
      <c r="I238" s="27">
        <v>80100</v>
      </c>
      <c r="J238" s="30">
        <v>164500</v>
      </c>
    </row>
    <row r="239" ht="24" customHeight="1" spans="1:11">
      <c r="A239" s="20" t="s">
        <v>290</v>
      </c>
      <c r="B239" s="26">
        <v>369</v>
      </c>
      <c r="C239" s="27">
        <v>22</v>
      </c>
      <c r="D239" s="27">
        <v>27</v>
      </c>
      <c r="E239" s="27">
        <v>40200</v>
      </c>
      <c r="F239" s="27">
        <v>324</v>
      </c>
      <c r="G239" s="27">
        <v>21</v>
      </c>
      <c r="H239" s="27">
        <v>40</v>
      </c>
      <c r="I239" s="27">
        <v>42400</v>
      </c>
      <c r="J239" s="30">
        <v>82600</v>
      </c>
      <c r="K239" t="str">
        <f>IF(ISNA(VLOOKUP(A239,明细表!C:BY,19,FALSE)),"",VLOOKUP(A239,明细表!C:BY,19,FALSE))</f>
        <v/>
      </c>
    </row>
    <row r="240" ht="24" customHeight="1" spans="1:11">
      <c r="A240" s="14" t="s">
        <v>289</v>
      </c>
      <c r="B240" s="26">
        <v>177</v>
      </c>
      <c r="C240" s="27">
        <v>6</v>
      </c>
      <c r="D240" s="27">
        <v>10</v>
      </c>
      <c r="E240" s="27">
        <v>7000</v>
      </c>
      <c r="F240" s="27">
        <v>145</v>
      </c>
      <c r="G240" s="27">
        <v>6</v>
      </c>
      <c r="H240" s="27">
        <v>14</v>
      </c>
      <c r="I240" s="27">
        <v>7400</v>
      </c>
      <c r="J240" s="30">
        <v>14400</v>
      </c>
      <c r="K240">
        <f>IF(ISNA(VLOOKUP(A240,明细表!C:BY,19,FALSE)),"",VLOOKUP(A240,明细表!C:BY,19,FALSE))</f>
        <v>10</v>
      </c>
    </row>
    <row r="241" ht="24" customHeight="1" spans="1:11">
      <c r="A241" s="14" t="s">
        <v>293</v>
      </c>
      <c r="B241" s="26">
        <v>59</v>
      </c>
      <c r="C241" s="27">
        <v>5</v>
      </c>
      <c r="D241" s="27">
        <v>7</v>
      </c>
      <c r="E241" s="27">
        <v>11400</v>
      </c>
      <c r="F241" s="27">
        <v>61</v>
      </c>
      <c r="G241" s="27">
        <v>5</v>
      </c>
      <c r="H241" s="27">
        <v>10</v>
      </c>
      <c r="I241" s="27">
        <v>12000</v>
      </c>
      <c r="J241" s="30">
        <v>23400</v>
      </c>
      <c r="K241">
        <f>IF(ISNA(VLOOKUP(A241,明细表!C:BY,19,FALSE)),"",VLOOKUP(A241,明细表!C:BY,19,FALSE))</f>
        <v>7</v>
      </c>
    </row>
    <row r="242" ht="24" customHeight="1" spans="1:11">
      <c r="A242" s="14" t="s">
        <v>294</v>
      </c>
      <c r="B242" s="26">
        <v>81</v>
      </c>
      <c r="C242" s="27">
        <v>6</v>
      </c>
      <c r="D242" s="27">
        <v>4</v>
      </c>
      <c r="E242" s="27">
        <v>12800</v>
      </c>
      <c r="F242" s="27">
        <v>74</v>
      </c>
      <c r="G242" s="27">
        <v>6</v>
      </c>
      <c r="H242" s="27">
        <v>9</v>
      </c>
      <c r="I242" s="27">
        <v>13800</v>
      </c>
      <c r="J242" s="30">
        <v>26600</v>
      </c>
      <c r="K242">
        <f>IF(ISNA(VLOOKUP(A242,明细表!C:BY,19,FALSE)),"",VLOOKUP(A242,明细表!C:BY,19,FALSE))</f>
        <v>4</v>
      </c>
    </row>
    <row r="243" ht="24" customHeight="1" spans="1:11">
      <c r="A243" s="14" t="s">
        <v>299</v>
      </c>
      <c r="B243" s="26">
        <v>45</v>
      </c>
      <c r="C243" s="27">
        <v>4</v>
      </c>
      <c r="D243" s="27">
        <v>5</v>
      </c>
      <c r="E243" s="27">
        <v>9000</v>
      </c>
      <c r="F243" s="27">
        <v>44</v>
      </c>
      <c r="G243" s="27">
        <v>4</v>
      </c>
      <c r="H243" s="27">
        <v>6</v>
      </c>
      <c r="I243" s="27">
        <v>9200</v>
      </c>
      <c r="J243" s="30">
        <v>18200</v>
      </c>
      <c r="K243">
        <f>IF(ISNA(VLOOKUP(A243,明细表!C:BY,19,FALSE)),"",VLOOKUP(A243,明细表!C:BY,19,FALSE))</f>
        <v>5</v>
      </c>
    </row>
    <row r="244" ht="24" customHeight="1" spans="1:11">
      <c r="A244" s="12" t="s">
        <v>302</v>
      </c>
      <c r="B244" s="28">
        <v>7</v>
      </c>
      <c r="C244" s="28">
        <v>1</v>
      </c>
      <c r="D244" s="28">
        <v>1</v>
      </c>
      <c r="E244" s="28">
        <v>0</v>
      </c>
      <c r="F244" s="28">
        <v>0</v>
      </c>
      <c r="G244" s="28">
        <v>0</v>
      </c>
      <c r="H244" s="28">
        <v>1</v>
      </c>
      <c r="I244" s="28">
        <v>0</v>
      </c>
      <c r="J244" s="28">
        <v>0</v>
      </c>
      <c r="K244">
        <f>IF(ISNA(VLOOKUP(A244,明细表!C:BY,19,FALSE)),"",VLOOKUP(A244,明细表!C:BY,19,FALSE))</f>
        <v>1</v>
      </c>
    </row>
    <row r="245" hidden="1" spans="1:10">
      <c r="A245" s="20" t="s">
        <v>304</v>
      </c>
      <c r="B245" s="26">
        <v>937</v>
      </c>
      <c r="C245" s="27">
        <v>22</v>
      </c>
      <c r="D245" s="27">
        <v>67</v>
      </c>
      <c r="E245" s="27">
        <v>2800</v>
      </c>
      <c r="F245" s="27">
        <v>776</v>
      </c>
      <c r="G245" s="27">
        <v>19</v>
      </c>
      <c r="H245" s="27">
        <v>57</v>
      </c>
      <c r="I245" s="27">
        <v>3200</v>
      </c>
      <c r="J245" s="30">
        <v>6000</v>
      </c>
    </row>
    <row r="246" ht="24" customHeight="1" spans="1:11">
      <c r="A246" s="12" t="s">
        <v>303</v>
      </c>
      <c r="B246" s="28">
        <v>589</v>
      </c>
      <c r="C246" s="28">
        <v>14</v>
      </c>
      <c r="D246" s="28">
        <v>38</v>
      </c>
      <c r="E246" s="28">
        <v>0</v>
      </c>
      <c r="F246" s="28">
        <v>501</v>
      </c>
      <c r="G246" s="28">
        <v>12</v>
      </c>
      <c r="H246" s="28">
        <v>30</v>
      </c>
      <c r="I246" s="28">
        <v>0</v>
      </c>
      <c r="J246" s="28">
        <v>0</v>
      </c>
      <c r="K246">
        <f>IF(ISNA(VLOOKUP(A246,明细表!C:BY,19,FALSE)),"",VLOOKUP(A246,明细表!C:BY,19,FALSE))</f>
        <v>38</v>
      </c>
    </row>
    <row r="247" hidden="1" spans="1:10">
      <c r="A247" s="12" t="s">
        <v>305</v>
      </c>
      <c r="B247" s="28">
        <v>317</v>
      </c>
      <c r="C247" s="28">
        <v>7</v>
      </c>
      <c r="D247" s="28">
        <v>25</v>
      </c>
      <c r="E247" s="28">
        <v>0</v>
      </c>
      <c r="F247" s="28">
        <v>246</v>
      </c>
      <c r="G247" s="28">
        <v>6</v>
      </c>
      <c r="H247" s="28">
        <v>21</v>
      </c>
      <c r="I247" s="28">
        <v>0</v>
      </c>
      <c r="J247" s="28">
        <v>0</v>
      </c>
    </row>
    <row r="248" hidden="1" spans="1:10">
      <c r="A248" s="14" t="s">
        <v>306</v>
      </c>
      <c r="B248" s="26">
        <v>31</v>
      </c>
      <c r="C248" s="27">
        <v>1</v>
      </c>
      <c r="D248" s="27">
        <v>4</v>
      </c>
      <c r="E248" s="27">
        <v>2800</v>
      </c>
      <c r="F248" s="27">
        <v>29</v>
      </c>
      <c r="G248" s="27">
        <v>1</v>
      </c>
      <c r="H248" s="27">
        <v>6</v>
      </c>
      <c r="I248" s="27">
        <v>3200</v>
      </c>
      <c r="J248" s="30">
        <v>6000</v>
      </c>
    </row>
    <row r="249" ht="24" customHeight="1" spans="1:11">
      <c r="A249" s="20" t="s">
        <v>292</v>
      </c>
      <c r="B249" s="26">
        <v>750</v>
      </c>
      <c r="C249" s="27">
        <v>34</v>
      </c>
      <c r="D249" s="27">
        <v>59</v>
      </c>
      <c r="E249" s="27">
        <v>41400</v>
      </c>
      <c r="F249" s="27">
        <v>658</v>
      </c>
      <c r="G249" s="27">
        <v>32</v>
      </c>
      <c r="H249" s="27">
        <v>62</v>
      </c>
      <c r="I249" s="27">
        <v>34500</v>
      </c>
      <c r="J249" s="30">
        <v>75900</v>
      </c>
      <c r="K249" t="str">
        <f>IF(ISNA(VLOOKUP(A249,明细表!C:BY,19,FALSE)),"",VLOOKUP(A249,明细表!C:BY,19,FALSE))</f>
        <v/>
      </c>
    </row>
    <row r="250" ht="24" customHeight="1" spans="1:11">
      <c r="A250" s="12" t="s">
        <v>291</v>
      </c>
      <c r="B250" s="26">
        <v>38</v>
      </c>
      <c r="C250" s="27">
        <v>6</v>
      </c>
      <c r="D250" s="27">
        <v>7</v>
      </c>
      <c r="E250" s="27">
        <v>13400</v>
      </c>
      <c r="F250" s="27">
        <v>26</v>
      </c>
      <c r="G250" s="27">
        <v>5</v>
      </c>
      <c r="H250" s="27">
        <v>6</v>
      </c>
      <c r="I250" s="27">
        <v>11200</v>
      </c>
      <c r="J250" s="30">
        <v>24600</v>
      </c>
      <c r="K250">
        <f>IF(ISNA(VLOOKUP(A250,明细表!C:BY,19,FALSE)),"",VLOOKUP(A250,明细表!C:BY,19,FALSE))</f>
        <v>7</v>
      </c>
    </row>
    <row r="251" ht="24" customHeight="1" spans="1:11">
      <c r="A251" s="12" t="s">
        <v>295</v>
      </c>
      <c r="B251" s="26">
        <v>7</v>
      </c>
      <c r="C251" s="27">
        <v>1</v>
      </c>
      <c r="D251" s="27">
        <v>2</v>
      </c>
      <c r="E251" s="27">
        <v>2500</v>
      </c>
      <c r="F251" s="27">
        <v>3</v>
      </c>
      <c r="G251" s="27">
        <v>1</v>
      </c>
      <c r="H251" s="27">
        <v>1</v>
      </c>
      <c r="I251" s="27">
        <v>2500</v>
      </c>
      <c r="J251" s="30">
        <v>5000</v>
      </c>
      <c r="K251">
        <f>IF(ISNA(VLOOKUP(A251,明细表!C:BY,19,FALSE)),"",VLOOKUP(A251,明细表!C:BY,19,FALSE))</f>
        <v>2</v>
      </c>
    </row>
    <row r="252" ht="24" customHeight="1" spans="1:11">
      <c r="A252" s="14" t="s">
        <v>296</v>
      </c>
      <c r="B252" s="26">
        <v>128</v>
      </c>
      <c r="C252" s="27">
        <v>6</v>
      </c>
      <c r="D252" s="27">
        <v>11</v>
      </c>
      <c r="E252" s="27">
        <v>7100</v>
      </c>
      <c r="F252" s="27">
        <v>125</v>
      </c>
      <c r="G252" s="27">
        <v>6</v>
      </c>
      <c r="H252" s="27">
        <v>10</v>
      </c>
      <c r="I252" s="27">
        <v>7000</v>
      </c>
      <c r="J252" s="30">
        <v>14100</v>
      </c>
      <c r="K252">
        <f>IF(ISNA(VLOOKUP(A252,明细表!C:BY,19,FALSE)),"",VLOOKUP(A252,明细表!C:BY,19,FALSE))</f>
        <v>11</v>
      </c>
    </row>
    <row r="253" ht="24" customHeight="1" spans="1:11">
      <c r="A253" s="12" t="s">
        <v>297</v>
      </c>
      <c r="B253" s="28">
        <v>7</v>
      </c>
      <c r="C253" s="28">
        <v>1</v>
      </c>
      <c r="D253" s="28">
        <v>2</v>
      </c>
      <c r="E253" s="28">
        <v>0</v>
      </c>
      <c r="F253" s="28">
        <v>5</v>
      </c>
      <c r="G253" s="28">
        <v>1</v>
      </c>
      <c r="H253" s="28">
        <v>2</v>
      </c>
      <c r="I253" s="28">
        <v>0</v>
      </c>
      <c r="J253" s="28">
        <v>0</v>
      </c>
      <c r="K253">
        <f>IF(ISNA(VLOOKUP(A253,明细表!C:BY,19,FALSE)),"",VLOOKUP(A253,明细表!C:BY,19,FALSE))</f>
        <v>2</v>
      </c>
    </row>
    <row r="254" hidden="1" spans="1:10">
      <c r="A254" s="14" t="s">
        <v>298</v>
      </c>
      <c r="B254" s="26">
        <v>14</v>
      </c>
      <c r="C254" s="27">
        <v>2</v>
      </c>
      <c r="D254" s="27">
        <v>4</v>
      </c>
      <c r="E254" s="27">
        <v>4800</v>
      </c>
      <c r="F254" s="27">
        <v>7</v>
      </c>
      <c r="G254" s="27">
        <v>1</v>
      </c>
      <c r="H254" s="27">
        <v>4</v>
      </c>
      <c r="I254" s="27">
        <v>0</v>
      </c>
      <c r="J254" s="30">
        <v>4800</v>
      </c>
    </row>
    <row r="255" ht="24" customHeight="1" spans="1:11">
      <c r="A255" s="14" t="s">
        <v>300</v>
      </c>
      <c r="B255" s="26">
        <v>45</v>
      </c>
      <c r="C255" s="27">
        <v>6</v>
      </c>
      <c r="D255" s="27">
        <v>8</v>
      </c>
      <c r="E255" s="27">
        <v>13600</v>
      </c>
      <c r="F255" s="27">
        <v>36</v>
      </c>
      <c r="G255" s="27">
        <v>6</v>
      </c>
      <c r="H255" s="27">
        <v>9</v>
      </c>
      <c r="I255" s="27">
        <v>13800</v>
      </c>
      <c r="J255" s="30">
        <v>27400</v>
      </c>
      <c r="K255">
        <f>IF(ISNA(VLOOKUP(A255,明细表!C:BY,19,FALSE)),"",VLOOKUP(A255,明细表!C:BY,19,FALSE))</f>
        <v>8</v>
      </c>
    </row>
    <row r="256" ht="24" customHeight="1" spans="1:11">
      <c r="A256" s="12" t="s">
        <v>301</v>
      </c>
      <c r="B256" s="28">
        <v>511</v>
      </c>
      <c r="C256" s="28">
        <v>12</v>
      </c>
      <c r="D256" s="28">
        <v>25</v>
      </c>
      <c r="E256" s="28">
        <v>0</v>
      </c>
      <c r="F256" s="28">
        <v>456</v>
      </c>
      <c r="G256" s="28">
        <v>12</v>
      </c>
      <c r="H256" s="28">
        <v>30</v>
      </c>
      <c r="I256" s="28">
        <v>0</v>
      </c>
      <c r="J256" s="28">
        <v>0</v>
      </c>
      <c r="K256">
        <f>IF(ISNA(VLOOKUP(A256,明细表!C:BY,19,FALSE)),"",VLOOKUP(A256,明细表!C:BY,19,FALSE))</f>
        <v>25</v>
      </c>
    </row>
    <row r="257" hidden="1" spans="1:10">
      <c r="A257" s="6" t="s">
        <v>397</v>
      </c>
      <c r="B257" s="26">
        <v>1499</v>
      </c>
      <c r="C257" s="27">
        <v>62</v>
      </c>
      <c r="D257" s="27">
        <v>159</v>
      </c>
      <c r="E257" s="27">
        <v>72000</v>
      </c>
      <c r="F257" s="27">
        <v>1219</v>
      </c>
      <c r="G257" s="27">
        <v>58</v>
      </c>
      <c r="H257" s="27">
        <v>133</v>
      </c>
      <c r="I257" s="27">
        <v>76900</v>
      </c>
      <c r="J257" s="30">
        <v>148900</v>
      </c>
    </row>
    <row r="258" ht="24" customHeight="1" spans="1:11">
      <c r="A258" s="20" t="s">
        <v>406</v>
      </c>
      <c r="B258" s="26">
        <v>713</v>
      </c>
      <c r="C258" s="27">
        <v>24</v>
      </c>
      <c r="D258" s="27">
        <v>83</v>
      </c>
      <c r="E258" s="27">
        <v>19000</v>
      </c>
      <c r="F258" s="27">
        <v>591</v>
      </c>
      <c r="G258" s="27">
        <v>22</v>
      </c>
      <c r="H258" s="27">
        <v>62</v>
      </c>
      <c r="I258" s="27">
        <v>26900</v>
      </c>
      <c r="J258" s="30">
        <v>45900</v>
      </c>
      <c r="K258" t="str">
        <f>IF(ISNA(VLOOKUP(A258,明细表!C:BY,19,FALSE)),"",VLOOKUP(A258,明细表!C:BY,19,FALSE))</f>
        <v/>
      </c>
    </row>
    <row r="259" ht="24" customHeight="1" spans="1:11">
      <c r="A259" s="14" t="s">
        <v>407</v>
      </c>
      <c r="B259" s="26">
        <v>167</v>
      </c>
      <c r="C259" s="27">
        <v>5</v>
      </c>
      <c r="D259" s="27">
        <v>14</v>
      </c>
      <c r="E259" s="27">
        <v>6400</v>
      </c>
      <c r="F259" s="27">
        <v>132</v>
      </c>
      <c r="G259" s="27">
        <v>4</v>
      </c>
      <c r="H259" s="27">
        <v>15</v>
      </c>
      <c r="I259" s="27">
        <v>5500</v>
      </c>
      <c r="J259" s="30">
        <v>11900</v>
      </c>
      <c r="K259">
        <f>IF(ISNA(VLOOKUP(A259,明细表!C:BY,19,FALSE)),"",VLOOKUP(A259,明细表!C:BY,19,FALSE))</f>
        <v>14</v>
      </c>
    </row>
    <row r="260" ht="24" customHeight="1" spans="1:11">
      <c r="A260" s="12" t="s">
        <v>405</v>
      </c>
      <c r="B260" s="28">
        <v>417</v>
      </c>
      <c r="C260" s="28">
        <v>10</v>
      </c>
      <c r="D260" s="28">
        <v>33</v>
      </c>
      <c r="E260" s="28">
        <v>0</v>
      </c>
      <c r="F260" s="28">
        <v>369</v>
      </c>
      <c r="G260" s="28">
        <v>9</v>
      </c>
      <c r="H260" s="28">
        <v>30</v>
      </c>
      <c r="I260" s="28">
        <v>0</v>
      </c>
      <c r="J260" s="28">
        <v>0</v>
      </c>
      <c r="K260">
        <f>IF(ISNA(VLOOKUP(A260,明细表!C:BY,19,FALSE)),"",VLOOKUP(A260,明细表!C:BY,19,FALSE))</f>
        <v>33</v>
      </c>
    </row>
    <row r="261" hidden="1" spans="1:10">
      <c r="A261" s="14" t="s">
        <v>408</v>
      </c>
      <c r="B261" s="26">
        <v>129</v>
      </c>
      <c r="C261" s="27">
        <v>9</v>
      </c>
      <c r="D261" s="27">
        <v>36</v>
      </c>
      <c r="E261" s="27">
        <v>12600</v>
      </c>
      <c r="F261" s="27">
        <v>90</v>
      </c>
      <c r="G261" s="27">
        <v>9</v>
      </c>
      <c r="H261" s="27">
        <v>17</v>
      </c>
      <c r="I261" s="27">
        <v>21400</v>
      </c>
      <c r="J261" s="30">
        <v>34000</v>
      </c>
    </row>
    <row r="262" ht="24" customHeight="1" spans="1:11">
      <c r="A262" s="20" t="s">
        <v>399</v>
      </c>
      <c r="B262" s="26">
        <v>786</v>
      </c>
      <c r="C262" s="27">
        <v>38</v>
      </c>
      <c r="D262" s="27">
        <v>76</v>
      </c>
      <c r="E262" s="27">
        <v>53000</v>
      </c>
      <c r="F262" s="27">
        <v>628</v>
      </c>
      <c r="G262" s="27">
        <v>36</v>
      </c>
      <c r="H262" s="27">
        <v>71</v>
      </c>
      <c r="I262" s="27">
        <v>50000</v>
      </c>
      <c r="J262" s="30">
        <v>103000</v>
      </c>
      <c r="K262" t="str">
        <f>IF(ISNA(VLOOKUP(A262,明细表!C:BY,19,FALSE)),"",VLOOKUP(A262,明细表!C:BY,19,FALSE))</f>
        <v/>
      </c>
    </row>
    <row r="263" ht="24" customHeight="1" spans="1:11">
      <c r="A263" s="12" t="s">
        <v>400</v>
      </c>
      <c r="B263" s="26">
        <v>198</v>
      </c>
      <c r="C263" s="27">
        <v>7</v>
      </c>
      <c r="D263" s="27">
        <v>18</v>
      </c>
      <c r="E263" s="27">
        <v>8800</v>
      </c>
      <c r="F263" s="27">
        <v>168</v>
      </c>
      <c r="G263" s="27">
        <v>7</v>
      </c>
      <c r="H263" s="27">
        <v>16</v>
      </c>
      <c r="I263" s="27">
        <v>8600</v>
      </c>
      <c r="J263" s="30">
        <v>17400</v>
      </c>
      <c r="K263">
        <f>IF(ISNA(VLOOKUP(A263,明细表!C:BY,19,FALSE)),"",VLOOKUP(A263,明细表!C:BY,19,FALSE))</f>
        <v>18</v>
      </c>
    </row>
    <row r="264" ht="24" customHeight="1" spans="1:11">
      <c r="A264" s="12" t="s">
        <v>404</v>
      </c>
      <c r="B264" s="26">
        <v>70</v>
      </c>
      <c r="C264" s="27">
        <v>6</v>
      </c>
      <c r="D264" s="27">
        <v>11</v>
      </c>
      <c r="E264" s="27">
        <v>14200</v>
      </c>
      <c r="F264" s="27">
        <v>49</v>
      </c>
      <c r="G264" s="27">
        <v>6</v>
      </c>
      <c r="H264" s="27">
        <v>9</v>
      </c>
      <c r="I264" s="27">
        <v>13800</v>
      </c>
      <c r="J264" s="30">
        <v>28000</v>
      </c>
      <c r="K264">
        <f>IF(ISNA(VLOOKUP(A264,明细表!C:BY,19,FALSE)),"",VLOOKUP(A264,明细表!C:BY,19,FALSE))</f>
        <v>11</v>
      </c>
    </row>
    <row r="265" ht="24" customHeight="1" spans="1:11">
      <c r="A265" s="12" t="s">
        <v>403</v>
      </c>
      <c r="B265" s="26">
        <v>42</v>
      </c>
      <c r="C265" s="27">
        <v>6</v>
      </c>
      <c r="D265" s="27">
        <v>10</v>
      </c>
      <c r="E265" s="27">
        <v>14000</v>
      </c>
      <c r="F265" s="27">
        <v>26</v>
      </c>
      <c r="G265" s="27">
        <v>6</v>
      </c>
      <c r="H265" s="27">
        <v>9</v>
      </c>
      <c r="I265" s="27">
        <v>13800</v>
      </c>
      <c r="J265" s="30">
        <v>27800</v>
      </c>
      <c r="K265">
        <f>IF(ISNA(VLOOKUP(A265,明细表!C:BY,19,FALSE)),"",VLOOKUP(A265,明细表!C:BY,19,FALSE))</f>
        <v>10</v>
      </c>
    </row>
    <row r="266" ht="24" customHeight="1" spans="1:11">
      <c r="A266" s="12" t="s">
        <v>402</v>
      </c>
      <c r="B266" s="26">
        <v>54</v>
      </c>
      <c r="C266" s="27">
        <v>6</v>
      </c>
      <c r="D266" s="27">
        <v>9</v>
      </c>
      <c r="E266" s="27">
        <v>13800</v>
      </c>
      <c r="F266" s="27">
        <v>49</v>
      </c>
      <c r="G266" s="27">
        <v>6</v>
      </c>
      <c r="H266" s="27">
        <v>9</v>
      </c>
      <c r="I266" s="27">
        <v>13800</v>
      </c>
      <c r="J266" s="30">
        <v>27600</v>
      </c>
      <c r="K266">
        <f>IF(ISNA(VLOOKUP(A266,明细表!C:BY,19,FALSE)),"",VLOOKUP(A266,明细表!C:BY,19,FALSE))</f>
        <v>9</v>
      </c>
    </row>
    <row r="267" ht="24" customHeight="1" spans="1:11">
      <c r="A267" s="12" t="s">
        <v>401</v>
      </c>
      <c r="B267" s="26">
        <v>11</v>
      </c>
      <c r="C267" s="27">
        <v>1</v>
      </c>
      <c r="D267" s="27">
        <v>1</v>
      </c>
      <c r="E267" s="27">
        <v>2200</v>
      </c>
      <c r="F267" s="27">
        <v>0</v>
      </c>
      <c r="G267" s="27">
        <v>0</v>
      </c>
      <c r="H267" s="27">
        <v>0</v>
      </c>
      <c r="I267" s="27">
        <v>0</v>
      </c>
      <c r="J267" s="30">
        <v>2200</v>
      </c>
      <c r="K267">
        <f>IF(ISNA(VLOOKUP(A267,明细表!C:BY,19,FALSE)),"",VLOOKUP(A267,明细表!C:BY,19,FALSE))</f>
        <v>1</v>
      </c>
    </row>
    <row r="268" ht="24" customHeight="1" spans="1:11">
      <c r="A268" s="12" t="s">
        <v>398</v>
      </c>
      <c r="B268" s="28">
        <v>411</v>
      </c>
      <c r="C268" s="28">
        <v>12</v>
      </c>
      <c r="D268" s="28">
        <v>27</v>
      </c>
      <c r="E268" s="28">
        <v>0</v>
      </c>
      <c r="F268" s="28">
        <v>336</v>
      </c>
      <c r="G268" s="28">
        <v>11</v>
      </c>
      <c r="H268" s="28">
        <v>28</v>
      </c>
      <c r="I268" s="28">
        <v>0</v>
      </c>
      <c r="J268" s="28">
        <v>0</v>
      </c>
      <c r="K268">
        <f>IF(ISNA(VLOOKUP(A268,明细表!C:BY,19,FALSE)),"",VLOOKUP(A268,明细表!C:BY,19,FALSE))</f>
        <v>27</v>
      </c>
    </row>
    <row r="269" hidden="1" spans="1:10">
      <c r="A269" s="6" t="s">
        <v>186</v>
      </c>
      <c r="B269" s="26">
        <v>5099</v>
      </c>
      <c r="C269" s="27">
        <v>168</v>
      </c>
      <c r="D269" s="27">
        <v>364</v>
      </c>
      <c r="E269" s="27">
        <v>128900</v>
      </c>
      <c r="F269" s="27">
        <v>4763</v>
      </c>
      <c r="G269" s="27">
        <v>168</v>
      </c>
      <c r="H269" s="27">
        <v>367</v>
      </c>
      <c r="I269" s="27">
        <v>134800</v>
      </c>
      <c r="J269" s="30">
        <v>263700</v>
      </c>
    </row>
    <row r="270" ht="24" customHeight="1" spans="1:11">
      <c r="A270" s="20" t="s">
        <v>200</v>
      </c>
      <c r="B270" s="26">
        <v>1564</v>
      </c>
      <c r="C270" s="27">
        <v>53</v>
      </c>
      <c r="D270" s="27">
        <v>115</v>
      </c>
      <c r="E270" s="27">
        <v>45600</v>
      </c>
      <c r="F270" s="27">
        <v>1564</v>
      </c>
      <c r="G270" s="27">
        <v>55</v>
      </c>
      <c r="H270" s="27">
        <v>119</v>
      </c>
      <c r="I270" s="27">
        <v>50400</v>
      </c>
      <c r="J270" s="30">
        <v>96000</v>
      </c>
      <c r="K270" t="str">
        <f>IF(ISNA(VLOOKUP(A270,明细表!C:BY,19,FALSE)),"",VLOOKUP(A270,明细表!C:BY,19,FALSE))</f>
        <v/>
      </c>
    </row>
    <row r="271" ht="24" customHeight="1" spans="1:11">
      <c r="A271" s="12" t="s">
        <v>203</v>
      </c>
      <c r="B271" s="28">
        <v>430</v>
      </c>
      <c r="C271" s="28">
        <v>12</v>
      </c>
      <c r="D271" s="28">
        <v>25</v>
      </c>
      <c r="E271" s="28">
        <v>0</v>
      </c>
      <c r="F271" s="28">
        <v>430</v>
      </c>
      <c r="G271" s="28">
        <v>12</v>
      </c>
      <c r="H271" s="28">
        <v>22</v>
      </c>
      <c r="I271" s="28">
        <v>0</v>
      </c>
      <c r="J271" s="28">
        <v>0</v>
      </c>
      <c r="K271">
        <f>IF(ISNA(VLOOKUP(A271,明细表!C:BY,19,FALSE)),"",VLOOKUP(A271,明细表!C:BY,19,FALSE))</f>
        <v>25</v>
      </c>
    </row>
    <row r="272" hidden="1" spans="1:10">
      <c r="A272" s="14" t="s">
        <v>199</v>
      </c>
      <c r="B272" s="26">
        <v>57</v>
      </c>
      <c r="C272" s="27">
        <v>3</v>
      </c>
      <c r="D272" s="27">
        <v>5</v>
      </c>
      <c r="E272" s="27">
        <v>7000</v>
      </c>
      <c r="F272" s="27">
        <v>48</v>
      </c>
      <c r="G272" s="27">
        <v>4</v>
      </c>
      <c r="H272" s="27">
        <v>2</v>
      </c>
      <c r="I272" s="27">
        <v>8400</v>
      </c>
      <c r="J272" s="30">
        <v>15400</v>
      </c>
    </row>
    <row r="273" ht="24" customHeight="1" spans="1:11">
      <c r="A273" s="12" t="s">
        <v>214</v>
      </c>
      <c r="B273" s="28">
        <v>599</v>
      </c>
      <c r="C273" s="28">
        <v>12</v>
      </c>
      <c r="D273" s="28">
        <v>42</v>
      </c>
      <c r="E273" s="28">
        <v>0</v>
      </c>
      <c r="F273" s="28">
        <v>623</v>
      </c>
      <c r="G273" s="28">
        <v>12</v>
      </c>
      <c r="H273" s="28">
        <v>45</v>
      </c>
      <c r="I273" s="28">
        <v>0</v>
      </c>
      <c r="J273" s="28">
        <v>0</v>
      </c>
      <c r="K273">
        <f>IF(ISNA(VLOOKUP(A273,明细表!C:BY,19,FALSE)),"",VLOOKUP(A273,明细表!C:BY,19,FALSE))</f>
        <v>42</v>
      </c>
    </row>
    <row r="274" hidden="1" spans="1:10">
      <c r="A274" s="12" t="s">
        <v>205</v>
      </c>
      <c r="B274" s="28">
        <v>293</v>
      </c>
      <c r="C274" s="28">
        <v>9</v>
      </c>
      <c r="D274" s="28">
        <v>20</v>
      </c>
      <c r="E274" s="28">
        <v>0</v>
      </c>
      <c r="F274" s="28">
        <v>294</v>
      </c>
      <c r="G274" s="28">
        <v>9</v>
      </c>
      <c r="H274" s="28">
        <v>20</v>
      </c>
      <c r="I274" s="28">
        <v>0</v>
      </c>
      <c r="J274" s="28">
        <v>0</v>
      </c>
    </row>
    <row r="275" hidden="1" spans="1:10">
      <c r="A275" s="14" t="s">
        <v>206</v>
      </c>
      <c r="B275" s="26">
        <v>77</v>
      </c>
      <c r="C275" s="27">
        <v>6</v>
      </c>
      <c r="D275" s="27">
        <v>9</v>
      </c>
      <c r="E275" s="27">
        <v>13800</v>
      </c>
      <c r="F275" s="27">
        <v>67</v>
      </c>
      <c r="G275" s="27">
        <v>6</v>
      </c>
      <c r="H275" s="27">
        <v>11</v>
      </c>
      <c r="I275" s="27">
        <v>14200</v>
      </c>
      <c r="J275" s="30">
        <v>28000</v>
      </c>
    </row>
    <row r="276" ht="24" customHeight="1" spans="1:11">
      <c r="A276" s="14" t="s">
        <v>201</v>
      </c>
      <c r="B276" s="26">
        <v>37</v>
      </c>
      <c r="C276" s="27">
        <v>4</v>
      </c>
      <c r="D276" s="27">
        <v>6</v>
      </c>
      <c r="E276" s="27">
        <v>9200</v>
      </c>
      <c r="F276" s="27">
        <v>36</v>
      </c>
      <c r="G276" s="27">
        <v>5</v>
      </c>
      <c r="H276" s="27">
        <v>7</v>
      </c>
      <c r="I276" s="27">
        <v>11400</v>
      </c>
      <c r="J276" s="30">
        <v>20600</v>
      </c>
      <c r="K276">
        <f>IF(ISNA(VLOOKUP(A276,明细表!C:BY,19,FALSE)),"",VLOOKUP(A276,明细表!C:BY,19,FALSE))</f>
        <v>6</v>
      </c>
    </row>
    <row r="277" ht="24" customHeight="1" spans="1:11">
      <c r="A277" s="14" t="s">
        <v>204</v>
      </c>
      <c r="B277" s="26">
        <v>32</v>
      </c>
      <c r="C277" s="27">
        <v>3</v>
      </c>
      <c r="D277" s="27">
        <v>5</v>
      </c>
      <c r="E277" s="27">
        <v>7000</v>
      </c>
      <c r="F277" s="27">
        <v>44</v>
      </c>
      <c r="G277" s="27">
        <v>4</v>
      </c>
      <c r="H277" s="27">
        <v>7</v>
      </c>
      <c r="I277" s="27">
        <v>9400</v>
      </c>
      <c r="J277" s="30">
        <v>16400</v>
      </c>
      <c r="K277">
        <f>IF(ISNA(VLOOKUP(A277,明细表!C:BY,19,FALSE)),"",VLOOKUP(A277,明细表!C:BY,19,FALSE))</f>
        <v>5</v>
      </c>
    </row>
    <row r="278" ht="24" customHeight="1" spans="1:11">
      <c r="A278" s="14" t="s">
        <v>202</v>
      </c>
      <c r="B278" s="26">
        <v>39</v>
      </c>
      <c r="C278" s="27">
        <v>4</v>
      </c>
      <c r="D278" s="27">
        <v>3</v>
      </c>
      <c r="E278" s="27">
        <v>8600</v>
      </c>
      <c r="F278" s="27">
        <v>22</v>
      </c>
      <c r="G278" s="27">
        <v>3</v>
      </c>
      <c r="H278" s="27">
        <v>5</v>
      </c>
      <c r="I278" s="27">
        <v>7000</v>
      </c>
      <c r="J278" s="30">
        <v>15600</v>
      </c>
      <c r="K278">
        <f>IF(ISNA(VLOOKUP(A278,明细表!C:BY,19,FALSE)),"",VLOOKUP(A278,明细表!C:BY,19,FALSE))</f>
        <v>3</v>
      </c>
    </row>
    <row r="279" ht="24" customHeight="1" spans="1:11">
      <c r="A279" s="20" t="s">
        <v>188</v>
      </c>
      <c r="B279" s="26">
        <v>1867</v>
      </c>
      <c r="C279" s="27">
        <v>62</v>
      </c>
      <c r="D279" s="27">
        <v>120</v>
      </c>
      <c r="E279" s="27">
        <v>55200</v>
      </c>
      <c r="F279" s="27">
        <v>1647</v>
      </c>
      <c r="G279" s="27">
        <v>59</v>
      </c>
      <c r="H279" s="27">
        <v>126</v>
      </c>
      <c r="I279" s="27">
        <v>53100</v>
      </c>
      <c r="J279" s="30">
        <v>108300</v>
      </c>
      <c r="K279" t="str">
        <f>IF(ISNA(VLOOKUP(A279,明细表!C:BY,19,FALSE)),"",VLOOKUP(A279,明细表!C:BY,19,FALSE))</f>
        <v/>
      </c>
    </row>
    <row r="280" ht="24" customHeight="1" spans="1:11">
      <c r="A280" s="12" t="s">
        <v>211</v>
      </c>
      <c r="B280" s="28">
        <v>315</v>
      </c>
      <c r="C280" s="28">
        <v>7</v>
      </c>
      <c r="D280" s="28">
        <v>21</v>
      </c>
      <c r="E280" s="28">
        <v>0</v>
      </c>
      <c r="F280" s="28">
        <v>255</v>
      </c>
      <c r="G280" s="28">
        <v>6</v>
      </c>
      <c r="H280" s="28">
        <v>22</v>
      </c>
      <c r="I280" s="28">
        <v>0</v>
      </c>
      <c r="J280" s="28">
        <v>0</v>
      </c>
      <c r="K280">
        <f>IF(ISNA(VLOOKUP(A280,明细表!C:BY,19,FALSE)),"",VLOOKUP(A280,明细表!C:BY,19,FALSE))</f>
        <v>21</v>
      </c>
    </row>
    <row r="281" hidden="1" spans="1:10">
      <c r="A281" s="12" t="s">
        <v>210</v>
      </c>
      <c r="B281" s="28">
        <v>1012</v>
      </c>
      <c r="C281" s="28">
        <v>24</v>
      </c>
      <c r="D281" s="28">
        <v>52</v>
      </c>
      <c r="E281" s="28">
        <v>0</v>
      </c>
      <c r="F281" s="28">
        <v>951</v>
      </c>
      <c r="G281" s="28">
        <v>24</v>
      </c>
      <c r="H281" s="28">
        <v>64</v>
      </c>
      <c r="I281" s="28">
        <v>0</v>
      </c>
      <c r="J281" s="28">
        <v>0</v>
      </c>
    </row>
    <row r="282" hidden="1" spans="1:10">
      <c r="A282" s="14" t="s">
        <v>187</v>
      </c>
      <c r="B282" s="26">
        <v>98</v>
      </c>
      <c r="C282" s="27">
        <v>6</v>
      </c>
      <c r="D282" s="27">
        <v>9</v>
      </c>
      <c r="E282" s="27">
        <v>13800</v>
      </c>
      <c r="F282" s="27">
        <v>104</v>
      </c>
      <c r="G282" s="27">
        <v>6</v>
      </c>
      <c r="H282" s="27">
        <v>0</v>
      </c>
      <c r="I282" s="27">
        <v>6000</v>
      </c>
      <c r="J282" s="30">
        <v>19800</v>
      </c>
    </row>
    <row r="283" ht="24" customHeight="1" spans="1:11">
      <c r="A283" s="14" t="s">
        <v>192</v>
      </c>
      <c r="B283" s="26">
        <v>79</v>
      </c>
      <c r="C283" s="27">
        <v>5</v>
      </c>
      <c r="D283" s="27">
        <v>6</v>
      </c>
      <c r="E283" s="27">
        <v>11200</v>
      </c>
      <c r="F283" s="27">
        <v>64</v>
      </c>
      <c r="G283" s="27">
        <v>5</v>
      </c>
      <c r="H283" s="27">
        <v>8</v>
      </c>
      <c r="I283" s="27">
        <v>11600</v>
      </c>
      <c r="J283" s="30">
        <v>22800</v>
      </c>
      <c r="K283">
        <f>IF(ISNA(VLOOKUP(A283,明细表!C:BY,19,FALSE)),"",VLOOKUP(A283,明细表!C:BY,19,FALSE))</f>
        <v>6</v>
      </c>
    </row>
    <row r="284" ht="24" customHeight="1" spans="1:11">
      <c r="A284" s="14" t="s">
        <v>194</v>
      </c>
      <c r="B284" s="26">
        <v>163</v>
      </c>
      <c r="C284" s="27">
        <v>6</v>
      </c>
      <c r="D284" s="27">
        <v>10</v>
      </c>
      <c r="E284" s="27">
        <v>7000</v>
      </c>
      <c r="F284" s="27">
        <v>134</v>
      </c>
      <c r="G284" s="27">
        <v>6</v>
      </c>
      <c r="H284" s="27">
        <v>9</v>
      </c>
      <c r="I284" s="27">
        <v>6900</v>
      </c>
      <c r="J284" s="30">
        <v>13900</v>
      </c>
      <c r="K284">
        <f>IF(ISNA(VLOOKUP(A284,明细表!C:BY,19,FALSE)),"",VLOOKUP(A284,明细表!C:BY,19,FALSE))</f>
        <v>10</v>
      </c>
    </row>
    <row r="285" ht="24" customHeight="1" spans="1:11">
      <c r="A285" s="14" t="s">
        <v>207</v>
      </c>
      <c r="B285" s="26">
        <v>30</v>
      </c>
      <c r="C285" s="27">
        <v>3</v>
      </c>
      <c r="D285" s="27">
        <v>5</v>
      </c>
      <c r="E285" s="27">
        <v>7000</v>
      </c>
      <c r="F285" s="27">
        <v>11</v>
      </c>
      <c r="G285" s="27">
        <v>2</v>
      </c>
      <c r="H285" s="27">
        <v>6</v>
      </c>
      <c r="I285" s="27">
        <v>5200</v>
      </c>
      <c r="J285" s="30">
        <v>12200</v>
      </c>
      <c r="K285">
        <f>IF(ISNA(VLOOKUP(A285,明细表!C:BY,19,FALSE)),"",VLOOKUP(A285,明细表!C:BY,19,FALSE))</f>
        <v>5</v>
      </c>
    </row>
    <row r="286" ht="24" customHeight="1" spans="1:11">
      <c r="A286" s="12" t="s">
        <v>196</v>
      </c>
      <c r="B286" s="28">
        <v>7</v>
      </c>
      <c r="C286" s="28">
        <v>1</v>
      </c>
      <c r="D286" s="28">
        <v>1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>
        <f>IF(ISNA(VLOOKUP(A286,明细表!C:BY,19,FALSE)),"",VLOOKUP(A286,明细表!C:BY,19,FALSE))</f>
        <v>1</v>
      </c>
    </row>
    <row r="287" hidden="1" spans="1:10">
      <c r="A287" s="14" t="s">
        <v>197</v>
      </c>
      <c r="B287" s="26">
        <v>53</v>
      </c>
      <c r="C287" s="27">
        <v>4</v>
      </c>
      <c r="D287" s="27">
        <v>6</v>
      </c>
      <c r="E287" s="27">
        <v>9200</v>
      </c>
      <c r="F287" s="27">
        <v>36</v>
      </c>
      <c r="G287" s="27">
        <v>4</v>
      </c>
      <c r="H287" s="27">
        <v>8</v>
      </c>
      <c r="I287" s="27">
        <v>9600</v>
      </c>
      <c r="J287" s="30">
        <v>18800</v>
      </c>
    </row>
    <row r="288" ht="24" customHeight="1" spans="1:11">
      <c r="A288" s="14" t="s">
        <v>198</v>
      </c>
      <c r="B288" s="26">
        <v>110</v>
      </c>
      <c r="C288" s="27">
        <v>6</v>
      </c>
      <c r="D288" s="27">
        <v>10</v>
      </c>
      <c r="E288" s="27">
        <v>7000</v>
      </c>
      <c r="F288" s="27">
        <v>92</v>
      </c>
      <c r="G288" s="27">
        <v>6</v>
      </c>
      <c r="H288" s="27">
        <v>9</v>
      </c>
      <c r="I288" s="27">
        <v>13800</v>
      </c>
      <c r="J288" s="30">
        <v>20800</v>
      </c>
      <c r="K288">
        <f>IF(ISNA(VLOOKUP(A288,明细表!C:BY,19,FALSE)),"",VLOOKUP(A288,明细表!C:BY,19,FALSE))</f>
        <v>10</v>
      </c>
    </row>
    <row r="289" ht="24" customHeight="1" spans="1:11">
      <c r="A289" s="20" t="s">
        <v>190</v>
      </c>
      <c r="B289" s="26">
        <v>1668</v>
      </c>
      <c r="C289" s="27">
        <v>53</v>
      </c>
      <c r="D289" s="27">
        <v>129</v>
      </c>
      <c r="E289" s="27">
        <v>28100</v>
      </c>
      <c r="F289" s="27">
        <v>1552</v>
      </c>
      <c r="G289" s="27">
        <v>54</v>
      </c>
      <c r="H289" s="27">
        <v>122</v>
      </c>
      <c r="I289" s="27">
        <v>31300</v>
      </c>
      <c r="J289" s="30">
        <v>59400</v>
      </c>
      <c r="K289" t="str">
        <f>IF(ISNA(VLOOKUP(A289,明细表!C:BY,19,FALSE)),"",VLOOKUP(A289,明细表!C:BY,19,FALSE))</f>
        <v/>
      </c>
    </row>
    <row r="290" ht="24" customHeight="1" spans="1:11">
      <c r="A290" s="12" t="s">
        <v>208</v>
      </c>
      <c r="B290" s="26">
        <v>35</v>
      </c>
      <c r="C290" s="27">
        <v>3</v>
      </c>
      <c r="D290" s="27">
        <v>5</v>
      </c>
      <c r="E290" s="27">
        <v>7000</v>
      </c>
      <c r="F290" s="27">
        <v>30</v>
      </c>
      <c r="G290" s="27">
        <v>3</v>
      </c>
      <c r="H290" s="27">
        <v>4</v>
      </c>
      <c r="I290" s="27">
        <v>6800</v>
      </c>
      <c r="J290" s="30">
        <v>13800</v>
      </c>
      <c r="K290">
        <f>IF(ISNA(VLOOKUP(A290,明细表!C:BY,19,FALSE)),"",VLOOKUP(A290,明细表!C:BY,19,FALSE))</f>
        <v>5</v>
      </c>
    </row>
    <row r="291" ht="24" customHeight="1" spans="1:11">
      <c r="A291" s="12" t="s">
        <v>189</v>
      </c>
      <c r="B291" s="28">
        <v>257</v>
      </c>
      <c r="C291" s="28">
        <v>9</v>
      </c>
      <c r="D291" s="28">
        <v>16</v>
      </c>
      <c r="E291" s="28">
        <v>0</v>
      </c>
      <c r="F291" s="28">
        <v>224</v>
      </c>
      <c r="G291" s="28">
        <v>8</v>
      </c>
      <c r="H291" s="28">
        <v>15</v>
      </c>
      <c r="I291" s="28">
        <v>0</v>
      </c>
      <c r="J291" s="28">
        <v>0</v>
      </c>
      <c r="K291">
        <f>IF(ISNA(VLOOKUP(A291,明细表!C:BY,19,FALSE)),"",VLOOKUP(A291,明细表!C:BY,19,FALSE))</f>
        <v>16</v>
      </c>
    </row>
    <row r="292" hidden="1" spans="1:10">
      <c r="A292" s="12" t="s">
        <v>191</v>
      </c>
      <c r="B292" s="28">
        <v>249</v>
      </c>
      <c r="C292" s="28">
        <v>8</v>
      </c>
      <c r="D292" s="28">
        <v>14</v>
      </c>
      <c r="E292" s="28">
        <v>0</v>
      </c>
      <c r="F292" s="28">
        <v>255</v>
      </c>
      <c r="G292" s="28">
        <v>9</v>
      </c>
      <c r="H292" s="28">
        <v>18</v>
      </c>
      <c r="I292" s="28">
        <v>0</v>
      </c>
      <c r="J292" s="28">
        <v>0</v>
      </c>
    </row>
    <row r="293" hidden="1" spans="1:10">
      <c r="A293" s="14" t="s">
        <v>209</v>
      </c>
      <c r="B293" s="26">
        <v>107</v>
      </c>
      <c r="C293" s="27">
        <v>6</v>
      </c>
      <c r="D293" s="27">
        <v>9</v>
      </c>
      <c r="E293" s="27">
        <v>6900</v>
      </c>
      <c r="F293" s="27">
        <v>101</v>
      </c>
      <c r="G293" s="27">
        <v>7</v>
      </c>
      <c r="H293" s="27">
        <v>9</v>
      </c>
      <c r="I293" s="27">
        <v>7900</v>
      </c>
      <c r="J293" s="30">
        <v>14800</v>
      </c>
    </row>
    <row r="294" ht="24" customHeight="1" spans="1:11">
      <c r="A294" s="12" t="s">
        <v>212</v>
      </c>
      <c r="B294" s="28">
        <v>523</v>
      </c>
      <c r="C294" s="28">
        <v>12</v>
      </c>
      <c r="D294" s="28">
        <v>40</v>
      </c>
      <c r="E294" s="28">
        <v>0</v>
      </c>
      <c r="F294" s="28">
        <v>503</v>
      </c>
      <c r="G294" s="28">
        <v>12</v>
      </c>
      <c r="H294" s="28">
        <v>35</v>
      </c>
      <c r="I294" s="28">
        <v>0</v>
      </c>
      <c r="J294" s="28">
        <v>0</v>
      </c>
      <c r="K294">
        <f>IF(ISNA(VLOOKUP(A294,明细表!C:BY,19,FALSE)),"",VLOOKUP(A294,明细表!C:BY,19,FALSE))</f>
        <v>40</v>
      </c>
    </row>
    <row r="295" hidden="1" spans="1:10">
      <c r="A295" s="12" t="s">
        <v>213</v>
      </c>
      <c r="B295" s="28">
        <v>420</v>
      </c>
      <c r="C295" s="28">
        <v>9</v>
      </c>
      <c r="D295" s="28">
        <v>34</v>
      </c>
      <c r="E295" s="28">
        <v>0</v>
      </c>
      <c r="F295" s="28">
        <v>363</v>
      </c>
      <c r="G295" s="28">
        <v>8</v>
      </c>
      <c r="H295" s="28">
        <v>28</v>
      </c>
      <c r="I295" s="28">
        <v>0</v>
      </c>
      <c r="J295" s="28">
        <v>0</v>
      </c>
    </row>
    <row r="296" hidden="1" spans="1:10">
      <c r="A296" s="14" t="s">
        <v>193</v>
      </c>
      <c r="B296" s="26">
        <v>37</v>
      </c>
      <c r="C296" s="27">
        <v>3</v>
      </c>
      <c r="D296" s="27">
        <v>5</v>
      </c>
      <c r="E296" s="27">
        <v>7000</v>
      </c>
      <c r="F296" s="27">
        <v>38</v>
      </c>
      <c r="G296" s="27">
        <v>3</v>
      </c>
      <c r="H296" s="27">
        <v>7</v>
      </c>
      <c r="I296" s="27">
        <v>7400</v>
      </c>
      <c r="J296" s="30">
        <v>14400</v>
      </c>
    </row>
    <row r="297" ht="24" customHeight="1" spans="1:11">
      <c r="A297" s="14" t="s">
        <v>195</v>
      </c>
      <c r="B297" s="26">
        <v>40</v>
      </c>
      <c r="C297" s="27">
        <v>3</v>
      </c>
      <c r="D297" s="27">
        <v>6</v>
      </c>
      <c r="E297" s="27">
        <v>7200</v>
      </c>
      <c r="F297" s="27">
        <v>38</v>
      </c>
      <c r="G297" s="27">
        <v>4</v>
      </c>
      <c r="H297" s="27">
        <v>6</v>
      </c>
      <c r="I297" s="27">
        <v>9200</v>
      </c>
      <c r="J297" s="30">
        <v>16400</v>
      </c>
      <c r="K297">
        <f>IF(ISNA(VLOOKUP(A297,明细表!C:BY,19,FALSE)),"",VLOOKUP(A297,明细表!C:BY,19,FALSE))</f>
        <v>6</v>
      </c>
    </row>
    <row r="298" ht="24" customHeight="1" spans="1:11">
      <c r="A298" s="6" t="s">
        <v>31</v>
      </c>
      <c r="B298" s="26">
        <v>997</v>
      </c>
      <c r="C298" s="27">
        <v>37</v>
      </c>
      <c r="D298" s="27">
        <v>77</v>
      </c>
      <c r="E298" s="27">
        <v>36700</v>
      </c>
      <c r="F298" s="27">
        <v>851</v>
      </c>
      <c r="G298" s="27">
        <v>34</v>
      </c>
      <c r="H298" s="27">
        <v>59</v>
      </c>
      <c r="I298" s="27">
        <v>29600</v>
      </c>
      <c r="J298" s="30">
        <v>66300</v>
      </c>
      <c r="K298" t="str">
        <f>IF(ISNA(VLOOKUP(A298,明细表!C:BY,19,FALSE)),"",VLOOKUP(A298,明细表!C:BY,19,FALSE))</f>
        <v/>
      </c>
    </row>
    <row r="299" ht="24" customHeight="1" spans="1:11">
      <c r="A299" s="20" t="s">
        <v>33</v>
      </c>
      <c r="B299" s="26">
        <v>997</v>
      </c>
      <c r="C299" s="27">
        <v>37</v>
      </c>
      <c r="D299" s="27">
        <v>77</v>
      </c>
      <c r="E299" s="27">
        <v>36700</v>
      </c>
      <c r="F299" s="27">
        <v>851</v>
      </c>
      <c r="G299" s="27">
        <v>34</v>
      </c>
      <c r="H299" s="27">
        <v>59</v>
      </c>
      <c r="I299" s="27">
        <v>29600</v>
      </c>
      <c r="J299" s="30">
        <v>66300</v>
      </c>
      <c r="K299" t="str">
        <f>IF(ISNA(VLOOKUP(A299,明细表!C:BY,19,FALSE)),"",VLOOKUP(A299,明细表!C:BY,19,FALSE))</f>
        <v/>
      </c>
    </row>
    <row r="300" ht="24" customHeight="1" spans="1:11">
      <c r="A300" s="12" t="s">
        <v>38</v>
      </c>
      <c r="B300" s="26">
        <v>17</v>
      </c>
      <c r="C300" s="27">
        <v>2</v>
      </c>
      <c r="D300" s="27">
        <v>4</v>
      </c>
      <c r="E300" s="27">
        <v>4800</v>
      </c>
      <c r="F300" s="27">
        <v>17</v>
      </c>
      <c r="G300" s="27">
        <v>2</v>
      </c>
      <c r="H300" s="27">
        <v>2</v>
      </c>
      <c r="I300" s="27">
        <v>4400</v>
      </c>
      <c r="J300" s="30">
        <v>9200</v>
      </c>
      <c r="K300">
        <f>IF(ISNA(VLOOKUP(A300,明细表!C:BY,19,FALSE)),"",VLOOKUP(A300,明细表!C:BY,19,FALSE))</f>
        <v>4</v>
      </c>
    </row>
    <row r="301" ht="24" customHeight="1" spans="1:11">
      <c r="A301" s="12" t="s">
        <v>40</v>
      </c>
      <c r="B301" s="28">
        <v>391</v>
      </c>
      <c r="C301" s="28">
        <v>9</v>
      </c>
      <c r="D301" s="28">
        <v>29</v>
      </c>
      <c r="E301" s="28">
        <v>0</v>
      </c>
      <c r="F301" s="28">
        <v>347</v>
      </c>
      <c r="G301" s="28">
        <v>9</v>
      </c>
      <c r="H301" s="28">
        <v>18</v>
      </c>
      <c r="I301" s="28">
        <v>0</v>
      </c>
      <c r="J301" s="28">
        <v>0</v>
      </c>
      <c r="K301">
        <f>IF(ISNA(VLOOKUP(A301,明细表!C:BY,19,FALSE)),"",VLOOKUP(A301,明细表!C:BY,19,FALSE))</f>
        <v>29</v>
      </c>
    </row>
    <row r="302" hidden="1" spans="1:10">
      <c r="A302" s="14" t="s">
        <v>35</v>
      </c>
      <c r="B302" s="26">
        <v>61</v>
      </c>
      <c r="C302" s="27">
        <v>5</v>
      </c>
      <c r="D302" s="27">
        <v>7</v>
      </c>
      <c r="E302" s="27">
        <v>11400</v>
      </c>
      <c r="F302" s="27">
        <v>46</v>
      </c>
      <c r="G302" s="27">
        <v>4</v>
      </c>
      <c r="H302" s="27">
        <v>6</v>
      </c>
      <c r="I302" s="27">
        <v>9200</v>
      </c>
      <c r="J302" s="30">
        <v>20600</v>
      </c>
    </row>
    <row r="303" ht="24" customHeight="1" spans="1:11">
      <c r="A303" s="14" t="s">
        <v>39</v>
      </c>
      <c r="B303" s="26">
        <v>45</v>
      </c>
      <c r="C303" s="27">
        <v>4</v>
      </c>
      <c r="D303" s="27">
        <v>5</v>
      </c>
      <c r="E303" s="27">
        <v>9000</v>
      </c>
      <c r="F303" s="27">
        <v>30</v>
      </c>
      <c r="G303" s="27">
        <v>4</v>
      </c>
      <c r="H303" s="27">
        <v>5</v>
      </c>
      <c r="I303" s="27">
        <v>9000</v>
      </c>
      <c r="J303" s="30">
        <v>18000</v>
      </c>
      <c r="K303">
        <f>IF(ISNA(VLOOKUP(A303,明细表!C:BY,19,FALSE)),"",VLOOKUP(A303,明细表!C:BY,19,FALSE))</f>
        <v>5</v>
      </c>
    </row>
    <row r="304" ht="24" customHeight="1" spans="1:11">
      <c r="A304" s="14" t="s">
        <v>36</v>
      </c>
      <c r="B304" s="26">
        <v>21</v>
      </c>
      <c r="C304" s="27">
        <v>2</v>
      </c>
      <c r="D304" s="27">
        <v>2</v>
      </c>
      <c r="E304" s="27">
        <v>4400</v>
      </c>
      <c r="F304" s="27">
        <v>9</v>
      </c>
      <c r="G304" s="27">
        <v>1</v>
      </c>
      <c r="H304" s="27">
        <v>0</v>
      </c>
      <c r="I304" s="27">
        <v>0</v>
      </c>
      <c r="J304" s="30">
        <v>4400</v>
      </c>
      <c r="K304">
        <f>IF(ISNA(VLOOKUP(A304,明细表!C:BY,19,FALSE)),"",VLOOKUP(A304,明细表!C:BY,19,FALSE))</f>
        <v>2</v>
      </c>
    </row>
    <row r="305" ht="24" customHeight="1" spans="1:11">
      <c r="A305" s="14" t="s">
        <v>32</v>
      </c>
      <c r="B305" s="26">
        <v>163</v>
      </c>
      <c r="C305" s="27">
        <v>6</v>
      </c>
      <c r="D305" s="27">
        <v>11</v>
      </c>
      <c r="E305" s="27">
        <v>7100</v>
      </c>
      <c r="F305" s="27">
        <v>161</v>
      </c>
      <c r="G305" s="27">
        <v>6</v>
      </c>
      <c r="H305" s="27">
        <v>10</v>
      </c>
      <c r="I305" s="27">
        <v>7000</v>
      </c>
      <c r="J305" s="30">
        <v>14100</v>
      </c>
      <c r="K305">
        <f>IF(ISNA(VLOOKUP(A305,明细表!C:BY,19,FALSE)),"",VLOOKUP(A305,明细表!C:BY,19,FALSE))</f>
        <v>11</v>
      </c>
    </row>
    <row r="306" ht="24" customHeight="1" spans="1:11">
      <c r="A306" s="12" t="s">
        <v>34</v>
      </c>
      <c r="B306" s="28">
        <v>299</v>
      </c>
      <c r="C306" s="28">
        <v>9</v>
      </c>
      <c r="D306" s="28">
        <v>19</v>
      </c>
      <c r="E306" s="28">
        <v>0</v>
      </c>
      <c r="F306" s="28">
        <v>241</v>
      </c>
      <c r="G306" s="28">
        <v>8</v>
      </c>
      <c r="H306" s="28">
        <v>18</v>
      </c>
      <c r="I306" s="28">
        <v>0</v>
      </c>
      <c r="J306" s="28">
        <v>0</v>
      </c>
      <c r="K306">
        <f>IF(ISNA(VLOOKUP(A306,明细表!C:BY,19,FALSE)),"",VLOOKUP(A306,明细表!C:BY,19,FALSE))</f>
        <v>19</v>
      </c>
    </row>
    <row r="307" hidden="1" spans="1:10">
      <c r="A307" s="6" t="s">
        <v>215</v>
      </c>
      <c r="B307" s="26">
        <v>1460</v>
      </c>
      <c r="C307" s="27">
        <v>37</v>
      </c>
      <c r="D307" s="27">
        <v>96</v>
      </c>
      <c r="E307" s="27">
        <v>9750</v>
      </c>
      <c r="F307" s="27">
        <v>1257</v>
      </c>
      <c r="G307" s="27">
        <v>35</v>
      </c>
      <c r="H307" s="27">
        <v>87</v>
      </c>
      <c r="I307" s="27">
        <v>16950</v>
      </c>
      <c r="J307" s="30">
        <v>26700</v>
      </c>
    </row>
    <row r="308" ht="24" customHeight="1" spans="1:11">
      <c r="A308" s="20" t="s">
        <v>217</v>
      </c>
      <c r="B308" s="26">
        <v>1460</v>
      </c>
      <c r="C308" s="27">
        <v>37</v>
      </c>
      <c r="D308" s="27">
        <v>96</v>
      </c>
      <c r="E308" s="27">
        <v>9750</v>
      </c>
      <c r="F308" s="27">
        <v>1257</v>
      </c>
      <c r="G308" s="27">
        <v>35</v>
      </c>
      <c r="H308" s="27">
        <v>87</v>
      </c>
      <c r="I308" s="27">
        <v>16950</v>
      </c>
      <c r="J308" s="30">
        <v>26700</v>
      </c>
      <c r="K308" t="str">
        <f>IF(ISNA(VLOOKUP(A308,明细表!C:BY,19,FALSE)),"",VLOOKUP(A308,明细表!C:BY,19,FALSE))</f>
        <v/>
      </c>
    </row>
    <row r="309" ht="24" customHeight="1" spans="1:11">
      <c r="A309" s="14" t="s">
        <v>219</v>
      </c>
      <c r="B309" s="26">
        <v>235</v>
      </c>
      <c r="C309" s="27">
        <v>6</v>
      </c>
      <c r="D309" s="27">
        <v>13</v>
      </c>
      <c r="E309" s="27">
        <v>0</v>
      </c>
      <c r="F309" s="27">
        <v>194</v>
      </c>
      <c r="G309" s="27">
        <v>6</v>
      </c>
      <c r="H309" s="27">
        <v>13</v>
      </c>
      <c r="I309" s="27">
        <v>7300</v>
      </c>
      <c r="J309" s="30">
        <v>7300</v>
      </c>
      <c r="K309">
        <f>IF(ISNA(VLOOKUP(A309,明细表!C:BY,19,FALSE)),"",VLOOKUP(A309,明细表!C:BY,19,FALSE))</f>
        <v>13</v>
      </c>
    </row>
    <row r="310" ht="24" customHeight="1" spans="1:11">
      <c r="A310" s="12" t="s">
        <v>221</v>
      </c>
      <c r="B310" s="28">
        <v>607</v>
      </c>
      <c r="C310" s="28">
        <v>12</v>
      </c>
      <c r="D310" s="28">
        <v>41</v>
      </c>
      <c r="E310" s="28">
        <v>0</v>
      </c>
      <c r="F310" s="28">
        <v>509</v>
      </c>
      <c r="G310" s="28">
        <v>10</v>
      </c>
      <c r="H310" s="28">
        <v>35</v>
      </c>
      <c r="I310" s="28">
        <v>0</v>
      </c>
      <c r="J310" s="28">
        <v>0</v>
      </c>
      <c r="K310">
        <f>IF(ISNA(VLOOKUP(A310,明细表!C:BY,19,FALSE)),"",VLOOKUP(A310,明细表!C:BY,19,FALSE))</f>
        <v>41</v>
      </c>
    </row>
    <row r="311" hidden="1" spans="1:10">
      <c r="A311" s="14" t="s">
        <v>220</v>
      </c>
      <c r="B311" s="26">
        <v>3</v>
      </c>
      <c r="C311" s="27">
        <v>1</v>
      </c>
      <c r="D311" s="27">
        <v>3</v>
      </c>
      <c r="E311" s="27">
        <v>2350</v>
      </c>
      <c r="F311" s="27">
        <v>2</v>
      </c>
      <c r="G311" s="27">
        <v>1</v>
      </c>
      <c r="H311" s="27">
        <v>2</v>
      </c>
      <c r="I311" s="27">
        <v>2350</v>
      </c>
      <c r="J311" s="30">
        <v>4700</v>
      </c>
    </row>
    <row r="312" spans="1:10">
      <c r="A312" s="14" t="s">
        <v>218</v>
      </c>
      <c r="B312" s="26">
        <v>170</v>
      </c>
      <c r="C312" s="27">
        <v>6</v>
      </c>
      <c r="D312" s="27">
        <v>14</v>
      </c>
      <c r="E312" s="27">
        <v>7400</v>
      </c>
      <c r="F312" s="27">
        <v>154</v>
      </c>
      <c r="G312" s="27">
        <v>6</v>
      </c>
      <c r="H312" s="27">
        <v>13</v>
      </c>
      <c r="I312" s="27">
        <v>7300</v>
      </c>
      <c r="J312" s="30">
        <v>14700</v>
      </c>
    </row>
    <row r="313" ht="24" customHeight="1" spans="1:11">
      <c r="A313" s="12" t="s">
        <v>216</v>
      </c>
      <c r="B313" s="28">
        <v>445</v>
      </c>
      <c r="C313" s="28">
        <v>12</v>
      </c>
      <c r="D313" s="28">
        <v>25</v>
      </c>
      <c r="E313" s="28">
        <v>0</v>
      </c>
      <c r="F313" s="28">
        <v>398</v>
      </c>
      <c r="G313" s="28">
        <v>12</v>
      </c>
      <c r="H313" s="28">
        <v>24</v>
      </c>
      <c r="I313" s="28">
        <v>0</v>
      </c>
      <c r="J313" s="28">
        <v>0</v>
      </c>
      <c r="K313">
        <f>IF(ISNA(VLOOKUP(A313,明细表!C:BY,19,FALSE)),"",VLOOKUP(A313,明细表!C:BY,19,FALSE))</f>
        <v>25</v>
      </c>
    </row>
    <row r="314" hidden="1" spans="1:10">
      <c r="A314" s="6" t="s">
        <v>336</v>
      </c>
      <c r="B314" s="26">
        <v>3603</v>
      </c>
      <c r="C314" s="27">
        <v>121</v>
      </c>
      <c r="D314" s="27">
        <v>294</v>
      </c>
      <c r="E314" s="27">
        <v>115700</v>
      </c>
      <c r="F314" s="27">
        <v>3090</v>
      </c>
      <c r="G314" s="27">
        <v>109</v>
      </c>
      <c r="H314" s="27">
        <v>271</v>
      </c>
      <c r="I314" s="27">
        <v>104400</v>
      </c>
      <c r="J314" s="30">
        <v>220100</v>
      </c>
    </row>
    <row r="315" ht="24" customHeight="1" spans="1:11">
      <c r="A315" s="20" t="s">
        <v>344</v>
      </c>
      <c r="B315" s="26">
        <v>751</v>
      </c>
      <c r="C315" s="27">
        <v>42</v>
      </c>
      <c r="D315" s="27">
        <v>79</v>
      </c>
      <c r="E315" s="27">
        <v>76500</v>
      </c>
      <c r="F315" s="27">
        <v>605</v>
      </c>
      <c r="G315" s="27">
        <v>40</v>
      </c>
      <c r="H315" s="27">
        <v>78</v>
      </c>
      <c r="I315" s="27">
        <v>73100</v>
      </c>
      <c r="J315" s="30">
        <v>149600</v>
      </c>
      <c r="K315" t="str">
        <f>IF(ISNA(VLOOKUP(A315,明细表!C:BY,19,FALSE)),"",VLOOKUP(A315,明细表!C:BY,19,FALSE))</f>
        <v/>
      </c>
    </row>
    <row r="316" ht="24" customHeight="1" spans="1:11">
      <c r="A316" s="14" t="s">
        <v>353</v>
      </c>
      <c r="B316" s="26">
        <v>56</v>
      </c>
      <c r="C316" s="27">
        <v>6</v>
      </c>
      <c r="D316" s="27">
        <v>9</v>
      </c>
      <c r="E316" s="27">
        <v>13800</v>
      </c>
      <c r="F316" s="27">
        <v>42</v>
      </c>
      <c r="G316" s="27">
        <v>5</v>
      </c>
      <c r="H316" s="27">
        <v>10</v>
      </c>
      <c r="I316" s="27">
        <v>12000</v>
      </c>
      <c r="J316" s="30">
        <v>25800</v>
      </c>
      <c r="K316">
        <f>IF(ISNA(VLOOKUP(A316,明细表!C:BY,19,FALSE)),"",VLOOKUP(A316,明细表!C:BY,19,FALSE))</f>
        <v>9</v>
      </c>
    </row>
    <row r="317" ht="24" customHeight="1" spans="1:11">
      <c r="A317" s="14" t="s">
        <v>345</v>
      </c>
      <c r="B317" s="26">
        <v>163</v>
      </c>
      <c r="C317" s="27">
        <v>6</v>
      </c>
      <c r="D317" s="27">
        <v>17</v>
      </c>
      <c r="E317" s="27">
        <v>7700</v>
      </c>
      <c r="F317" s="27">
        <v>143</v>
      </c>
      <c r="G317" s="27">
        <v>6</v>
      </c>
      <c r="H317" s="27">
        <v>13</v>
      </c>
      <c r="I317" s="27">
        <v>7300</v>
      </c>
      <c r="J317" s="30">
        <v>15000</v>
      </c>
      <c r="K317">
        <f>IF(ISNA(VLOOKUP(A317,明细表!C:BY,19,FALSE)),"",VLOOKUP(A317,明细表!C:BY,19,FALSE))</f>
        <v>17</v>
      </c>
    </row>
    <row r="318" ht="24" customHeight="1" spans="1:11">
      <c r="A318" s="12" t="s">
        <v>343</v>
      </c>
      <c r="B318" s="28">
        <v>253</v>
      </c>
      <c r="C318" s="28">
        <v>6</v>
      </c>
      <c r="D318" s="28">
        <v>18</v>
      </c>
      <c r="E318" s="28">
        <v>0</v>
      </c>
      <c r="F318" s="28">
        <v>215</v>
      </c>
      <c r="G318" s="28">
        <v>6</v>
      </c>
      <c r="H318" s="28">
        <v>16</v>
      </c>
      <c r="I318" s="28">
        <v>0</v>
      </c>
      <c r="J318" s="28">
        <v>0</v>
      </c>
      <c r="K318">
        <f>IF(ISNA(VLOOKUP(A318,明细表!C:BY,19,FALSE)),"",VLOOKUP(A318,明细表!C:BY,19,FALSE))</f>
        <v>18</v>
      </c>
    </row>
    <row r="319" hidden="1" spans="1:10">
      <c r="A319" s="14" t="s">
        <v>352</v>
      </c>
      <c r="B319" s="26">
        <v>77</v>
      </c>
      <c r="C319" s="27">
        <v>6</v>
      </c>
      <c r="D319" s="27">
        <v>10</v>
      </c>
      <c r="E319" s="27">
        <v>14000</v>
      </c>
      <c r="F319" s="27">
        <v>52</v>
      </c>
      <c r="G319" s="27">
        <v>5</v>
      </c>
      <c r="H319" s="27">
        <v>9</v>
      </c>
      <c r="I319" s="27">
        <v>11800</v>
      </c>
      <c r="J319" s="30">
        <v>25800</v>
      </c>
    </row>
    <row r="320" ht="24" customHeight="1" spans="1:11">
      <c r="A320" s="14" t="s">
        <v>346</v>
      </c>
      <c r="B320" s="26">
        <v>84</v>
      </c>
      <c r="C320" s="27">
        <v>6</v>
      </c>
      <c r="D320" s="27">
        <v>8</v>
      </c>
      <c r="E320" s="27">
        <v>13600</v>
      </c>
      <c r="F320" s="27">
        <v>58</v>
      </c>
      <c r="G320" s="27">
        <v>6</v>
      </c>
      <c r="H320" s="27">
        <v>10</v>
      </c>
      <c r="I320" s="27">
        <v>14000</v>
      </c>
      <c r="J320" s="30">
        <v>27600</v>
      </c>
      <c r="K320">
        <f>IF(ISNA(VLOOKUP(A320,明细表!C:BY,19,FALSE)),"",VLOOKUP(A320,明细表!C:BY,19,FALSE))</f>
        <v>8</v>
      </c>
    </row>
    <row r="321" ht="24" customHeight="1" spans="1:11">
      <c r="A321" s="14" t="s">
        <v>348</v>
      </c>
      <c r="B321" s="26">
        <v>53</v>
      </c>
      <c r="C321" s="27">
        <v>6</v>
      </c>
      <c r="D321" s="27">
        <v>8</v>
      </c>
      <c r="E321" s="27">
        <v>13600</v>
      </c>
      <c r="F321" s="27">
        <v>43</v>
      </c>
      <c r="G321" s="27">
        <v>6</v>
      </c>
      <c r="H321" s="27">
        <v>11</v>
      </c>
      <c r="I321" s="27">
        <v>14200</v>
      </c>
      <c r="J321" s="30">
        <v>27800</v>
      </c>
      <c r="K321">
        <f>IF(ISNA(VLOOKUP(A321,明细表!C:BY,19,FALSE)),"",VLOOKUP(A321,明细表!C:BY,19,FALSE))</f>
        <v>8</v>
      </c>
    </row>
    <row r="322" ht="24" customHeight="1" spans="1:11">
      <c r="A322" s="14" t="s">
        <v>347</v>
      </c>
      <c r="B322" s="26">
        <v>65</v>
      </c>
      <c r="C322" s="27">
        <v>6</v>
      </c>
      <c r="D322" s="27">
        <v>9</v>
      </c>
      <c r="E322" s="27">
        <v>13800</v>
      </c>
      <c r="F322" s="27">
        <v>52</v>
      </c>
      <c r="G322" s="27">
        <v>6</v>
      </c>
      <c r="H322" s="27">
        <v>9</v>
      </c>
      <c r="I322" s="27">
        <v>13800</v>
      </c>
      <c r="J322" s="30">
        <v>27600</v>
      </c>
      <c r="K322">
        <f>IF(ISNA(VLOOKUP(A322,明细表!C:BY,19,FALSE)),"",VLOOKUP(A322,明细表!C:BY,19,FALSE))</f>
        <v>9</v>
      </c>
    </row>
    <row r="323" ht="24" customHeight="1" spans="1:11">
      <c r="A323" s="20" t="s">
        <v>355</v>
      </c>
      <c r="B323" s="26">
        <v>1318</v>
      </c>
      <c r="C323" s="27">
        <v>29</v>
      </c>
      <c r="D323" s="27">
        <v>104</v>
      </c>
      <c r="E323" s="27">
        <v>0</v>
      </c>
      <c r="F323" s="27">
        <v>1156</v>
      </c>
      <c r="G323" s="27">
        <v>26</v>
      </c>
      <c r="H323" s="27">
        <v>90</v>
      </c>
      <c r="I323" s="27">
        <v>6900</v>
      </c>
      <c r="J323" s="30">
        <v>6900</v>
      </c>
      <c r="K323" t="str">
        <f>IF(ISNA(VLOOKUP(A323,明细表!C:BY,19,FALSE)),"",VLOOKUP(A323,明细表!C:BY,19,FALSE))</f>
        <v/>
      </c>
    </row>
    <row r="324" ht="24" customHeight="1" spans="1:11">
      <c r="A324" s="12" t="s">
        <v>356</v>
      </c>
      <c r="B324" s="28">
        <v>361</v>
      </c>
      <c r="C324" s="28">
        <v>8</v>
      </c>
      <c r="D324" s="28">
        <v>28</v>
      </c>
      <c r="E324" s="28">
        <v>0</v>
      </c>
      <c r="F324" s="28">
        <v>267</v>
      </c>
      <c r="G324" s="28">
        <v>6</v>
      </c>
      <c r="H324" s="28">
        <v>26</v>
      </c>
      <c r="I324" s="28">
        <v>0</v>
      </c>
      <c r="J324" s="28">
        <v>0</v>
      </c>
      <c r="K324">
        <f>IF(ISNA(VLOOKUP(A324,明细表!C:BY,19,FALSE)),"",VLOOKUP(A324,明细表!C:BY,19,FALSE))</f>
        <v>28</v>
      </c>
    </row>
    <row r="325" hidden="1" spans="1:10">
      <c r="A325" s="14" t="s">
        <v>357</v>
      </c>
      <c r="B325" s="26">
        <v>268</v>
      </c>
      <c r="C325" s="27">
        <v>6</v>
      </c>
      <c r="D325" s="27">
        <v>19</v>
      </c>
      <c r="E325" s="27">
        <v>0</v>
      </c>
      <c r="F325" s="27">
        <v>197</v>
      </c>
      <c r="G325" s="27">
        <v>5</v>
      </c>
      <c r="H325" s="27">
        <v>19</v>
      </c>
      <c r="I325" s="27">
        <v>6900</v>
      </c>
      <c r="J325" s="30">
        <v>6900</v>
      </c>
    </row>
    <row r="326" ht="24" customHeight="1" spans="1:11">
      <c r="A326" s="12" t="s">
        <v>354</v>
      </c>
      <c r="B326" s="28">
        <v>689</v>
      </c>
      <c r="C326" s="28">
        <v>15</v>
      </c>
      <c r="D326" s="28">
        <v>57</v>
      </c>
      <c r="E326" s="28">
        <v>0</v>
      </c>
      <c r="F326" s="28">
        <v>692</v>
      </c>
      <c r="G326" s="28">
        <v>15</v>
      </c>
      <c r="H326" s="28">
        <v>45</v>
      </c>
      <c r="I326" s="28">
        <v>0</v>
      </c>
      <c r="J326" s="28">
        <v>0</v>
      </c>
      <c r="K326">
        <f>IF(ISNA(VLOOKUP(A326,明细表!C:BY,19,FALSE)),"",VLOOKUP(A326,明细表!C:BY,19,FALSE))</f>
        <v>57</v>
      </c>
    </row>
    <row r="327" hidden="1" spans="1:10">
      <c r="A327" s="20" t="s">
        <v>338</v>
      </c>
      <c r="B327" s="26">
        <v>1534</v>
      </c>
      <c r="C327" s="27">
        <v>50</v>
      </c>
      <c r="D327" s="27">
        <v>111</v>
      </c>
      <c r="E327" s="27">
        <v>39200</v>
      </c>
      <c r="F327" s="27">
        <v>1329</v>
      </c>
      <c r="G327" s="27">
        <v>43</v>
      </c>
      <c r="H327" s="27">
        <v>103</v>
      </c>
      <c r="I327" s="27">
        <v>24400</v>
      </c>
      <c r="J327" s="30">
        <v>63600</v>
      </c>
    </row>
    <row r="328" ht="24" customHeight="1" spans="1:11">
      <c r="A328" s="14" t="s">
        <v>349</v>
      </c>
      <c r="B328" s="26">
        <v>59</v>
      </c>
      <c r="C328" s="27">
        <v>5</v>
      </c>
      <c r="D328" s="27">
        <v>8</v>
      </c>
      <c r="E328" s="27">
        <v>11600</v>
      </c>
      <c r="F328" s="27">
        <v>43</v>
      </c>
      <c r="G328" s="27">
        <v>5</v>
      </c>
      <c r="H328" s="27">
        <v>10</v>
      </c>
      <c r="I328" s="27">
        <v>12000</v>
      </c>
      <c r="J328" s="30">
        <v>23600</v>
      </c>
      <c r="K328">
        <f>IF(ISNA(VLOOKUP(A328,明细表!C:BY,19,FALSE)),"",VLOOKUP(A328,明细表!C:BY,19,FALSE))</f>
        <v>8</v>
      </c>
    </row>
    <row r="329" ht="24" customHeight="1" spans="1:11">
      <c r="A329" s="14" t="s">
        <v>351</v>
      </c>
      <c r="B329" s="26">
        <v>98</v>
      </c>
      <c r="C329" s="27">
        <v>6</v>
      </c>
      <c r="D329" s="27">
        <v>11</v>
      </c>
      <c r="E329" s="27">
        <v>14200</v>
      </c>
      <c r="F329" s="27">
        <v>70</v>
      </c>
      <c r="G329" s="27">
        <v>5</v>
      </c>
      <c r="H329" s="27">
        <v>12</v>
      </c>
      <c r="I329" s="27">
        <v>12400</v>
      </c>
      <c r="J329" s="30">
        <v>26600</v>
      </c>
      <c r="K329">
        <f>IF(ISNA(VLOOKUP(A329,明细表!C:BY,19,FALSE)),"",VLOOKUP(A329,明细表!C:BY,19,FALSE))</f>
        <v>11</v>
      </c>
    </row>
    <row r="330" ht="24" customHeight="1" spans="1:11">
      <c r="A330" s="12" t="s">
        <v>341</v>
      </c>
      <c r="B330" s="28">
        <v>330</v>
      </c>
      <c r="C330" s="28">
        <v>10</v>
      </c>
      <c r="D330" s="28">
        <v>26</v>
      </c>
      <c r="E330" s="28">
        <v>0</v>
      </c>
      <c r="F330" s="28">
        <v>289</v>
      </c>
      <c r="G330" s="28">
        <v>9</v>
      </c>
      <c r="H330" s="28">
        <v>22</v>
      </c>
      <c r="I330" s="28">
        <v>0</v>
      </c>
      <c r="J330" s="28">
        <v>0</v>
      </c>
      <c r="K330">
        <f>IF(ISNA(VLOOKUP(A330,明细表!C:BY,19,FALSE)),"",VLOOKUP(A330,明细表!C:BY,19,FALSE))</f>
        <v>26</v>
      </c>
    </row>
    <row r="331" hidden="1" spans="1:10">
      <c r="A331" s="12" t="s">
        <v>337</v>
      </c>
      <c r="B331" s="28">
        <v>1009</v>
      </c>
      <c r="C331" s="28">
        <v>23</v>
      </c>
      <c r="D331" s="28">
        <v>59</v>
      </c>
      <c r="E331" s="28">
        <v>0</v>
      </c>
      <c r="F331" s="28">
        <v>919</v>
      </c>
      <c r="G331" s="28">
        <v>22</v>
      </c>
      <c r="H331" s="28">
        <v>55</v>
      </c>
      <c r="I331" s="28">
        <v>0</v>
      </c>
      <c r="J331" s="28">
        <v>0</v>
      </c>
    </row>
    <row r="332" hidden="1" spans="1:10">
      <c r="A332" s="14" t="s">
        <v>350</v>
      </c>
      <c r="B332" s="26">
        <v>38</v>
      </c>
      <c r="C332" s="27">
        <v>6</v>
      </c>
      <c r="D332" s="27">
        <v>7</v>
      </c>
      <c r="E332" s="27">
        <v>13400</v>
      </c>
      <c r="F332" s="27">
        <v>8</v>
      </c>
      <c r="G332" s="27">
        <v>2</v>
      </c>
      <c r="H332" s="27">
        <v>4</v>
      </c>
      <c r="I332" s="27">
        <v>0</v>
      </c>
      <c r="J332" s="30">
        <v>13400</v>
      </c>
    </row>
    <row r="333" ht="24" customHeight="1" spans="1:11">
      <c r="A333" s="6" t="s">
        <v>253</v>
      </c>
      <c r="B333" s="26">
        <v>1903</v>
      </c>
      <c r="C333" s="27">
        <v>55</v>
      </c>
      <c r="D333" s="27">
        <v>148</v>
      </c>
      <c r="E333" s="27">
        <v>21300</v>
      </c>
      <c r="F333" s="27">
        <v>1668</v>
      </c>
      <c r="G333" s="27">
        <v>51</v>
      </c>
      <c r="H333" s="27">
        <v>125</v>
      </c>
      <c r="I333" s="27">
        <v>28500</v>
      </c>
      <c r="J333" s="30">
        <v>49800</v>
      </c>
      <c r="K333" t="str">
        <f>IF(ISNA(VLOOKUP(A333,明细表!C:BY,19,FALSE)),"",VLOOKUP(A333,明细表!C:BY,19,FALSE))</f>
        <v/>
      </c>
    </row>
    <row r="334" ht="24" customHeight="1" spans="1:11">
      <c r="A334" s="20" t="s">
        <v>255</v>
      </c>
      <c r="B334" s="26">
        <v>922</v>
      </c>
      <c r="C334" s="27">
        <v>32</v>
      </c>
      <c r="D334" s="27">
        <v>69</v>
      </c>
      <c r="E334" s="27">
        <v>21300</v>
      </c>
      <c r="F334" s="27">
        <v>808</v>
      </c>
      <c r="G334" s="27">
        <v>31</v>
      </c>
      <c r="H334" s="27">
        <v>65</v>
      </c>
      <c r="I334" s="27">
        <v>28500</v>
      </c>
      <c r="J334" s="30">
        <v>49800</v>
      </c>
      <c r="K334" t="str">
        <f>IF(ISNA(VLOOKUP(A334,明细表!C:BY,19,FALSE)),"",VLOOKUP(A334,明细表!C:BY,19,FALSE))</f>
        <v/>
      </c>
    </row>
    <row r="335" ht="24" customHeight="1" spans="1:11">
      <c r="A335" s="12" t="s">
        <v>254</v>
      </c>
      <c r="B335" s="26">
        <v>115</v>
      </c>
      <c r="C335" s="27">
        <v>6</v>
      </c>
      <c r="D335" s="27">
        <v>11</v>
      </c>
      <c r="E335" s="27">
        <v>7100</v>
      </c>
      <c r="F335" s="27">
        <v>97</v>
      </c>
      <c r="G335" s="27">
        <v>6</v>
      </c>
      <c r="H335" s="27">
        <v>10</v>
      </c>
      <c r="I335" s="27">
        <v>14000</v>
      </c>
      <c r="J335" s="30">
        <v>21100</v>
      </c>
      <c r="K335">
        <f>IF(ISNA(VLOOKUP(A335,明细表!C:BY,19,FALSE)),"",VLOOKUP(A335,明细表!C:BY,19,FALSE))</f>
        <v>11</v>
      </c>
    </row>
    <row r="336" ht="24" customHeight="1" spans="1:11">
      <c r="A336" s="12" t="s">
        <v>256</v>
      </c>
      <c r="B336" s="28">
        <v>283</v>
      </c>
      <c r="C336" s="28">
        <v>6</v>
      </c>
      <c r="D336" s="28">
        <v>16</v>
      </c>
      <c r="E336" s="28">
        <v>0</v>
      </c>
      <c r="F336" s="28">
        <v>263</v>
      </c>
      <c r="G336" s="28">
        <v>6</v>
      </c>
      <c r="H336" s="28">
        <v>16</v>
      </c>
      <c r="I336" s="28">
        <v>0</v>
      </c>
      <c r="J336" s="28">
        <v>0</v>
      </c>
      <c r="K336">
        <f>IF(ISNA(VLOOKUP(A336,明细表!C:BY,19,FALSE)),"",VLOOKUP(A336,明细表!C:BY,19,FALSE))</f>
        <v>16</v>
      </c>
    </row>
    <row r="337" hidden="1" spans="1:10">
      <c r="A337" s="14" t="s">
        <v>257</v>
      </c>
      <c r="B337" s="26">
        <v>43</v>
      </c>
      <c r="C337" s="27">
        <v>3</v>
      </c>
      <c r="D337" s="27">
        <v>5</v>
      </c>
      <c r="E337" s="27">
        <v>7000</v>
      </c>
      <c r="F337" s="27">
        <v>43</v>
      </c>
      <c r="G337" s="27">
        <v>3</v>
      </c>
      <c r="H337" s="27">
        <v>7</v>
      </c>
      <c r="I337" s="27">
        <v>7400</v>
      </c>
      <c r="J337" s="30">
        <v>14400</v>
      </c>
    </row>
    <row r="338" ht="24" customHeight="1" spans="1:11">
      <c r="A338" s="14" t="s">
        <v>258</v>
      </c>
      <c r="B338" s="26">
        <v>130</v>
      </c>
      <c r="C338" s="27">
        <v>6</v>
      </c>
      <c r="D338" s="27">
        <v>12</v>
      </c>
      <c r="E338" s="27">
        <v>7200</v>
      </c>
      <c r="F338" s="27">
        <v>108</v>
      </c>
      <c r="G338" s="27">
        <v>6</v>
      </c>
      <c r="H338" s="27">
        <v>11</v>
      </c>
      <c r="I338" s="27">
        <v>7100</v>
      </c>
      <c r="J338" s="30">
        <v>14300</v>
      </c>
      <c r="K338">
        <f>IF(ISNA(VLOOKUP(A338,明细表!C:BY,19,FALSE)),"",VLOOKUP(A338,明细表!C:BY,19,FALSE))</f>
        <v>12</v>
      </c>
    </row>
    <row r="339" ht="24" customHeight="1" spans="1:11">
      <c r="A339" s="12" t="s">
        <v>259</v>
      </c>
      <c r="B339" s="28">
        <v>351</v>
      </c>
      <c r="C339" s="28">
        <v>11</v>
      </c>
      <c r="D339" s="28">
        <v>25</v>
      </c>
      <c r="E339" s="28">
        <v>0</v>
      </c>
      <c r="F339" s="28">
        <v>297</v>
      </c>
      <c r="G339" s="28">
        <v>10</v>
      </c>
      <c r="H339" s="28">
        <v>21</v>
      </c>
      <c r="I339" s="28">
        <v>0</v>
      </c>
      <c r="J339" s="28">
        <v>0</v>
      </c>
      <c r="K339">
        <f>IF(ISNA(VLOOKUP(A339,明细表!C:BY,19,FALSE)),"",VLOOKUP(A339,明细表!C:BY,19,FALSE))</f>
        <v>25</v>
      </c>
    </row>
    <row r="340" hidden="1" spans="1:10">
      <c r="A340" s="16" t="s">
        <v>261</v>
      </c>
      <c r="B340" s="28">
        <v>981</v>
      </c>
      <c r="C340" s="28">
        <v>23</v>
      </c>
      <c r="D340" s="28">
        <v>79</v>
      </c>
      <c r="E340" s="28">
        <v>0</v>
      </c>
      <c r="F340" s="28">
        <v>860</v>
      </c>
      <c r="G340" s="28">
        <v>20</v>
      </c>
      <c r="H340" s="28">
        <v>60</v>
      </c>
      <c r="I340" s="28">
        <v>0</v>
      </c>
      <c r="J340" s="28">
        <v>0</v>
      </c>
    </row>
    <row r="341" hidden="1" spans="1:10">
      <c r="A341" s="12" t="s">
        <v>262</v>
      </c>
      <c r="B341" s="28">
        <v>596</v>
      </c>
      <c r="C341" s="28">
        <v>12</v>
      </c>
      <c r="D341" s="28">
        <v>39</v>
      </c>
      <c r="E341" s="28">
        <v>0</v>
      </c>
      <c r="F341" s="28">
        <v>535</v>
      </c>
      <c r="G341" s="28">
        <v>11</v>
      </c>
      <c r="H341" s="28">
        <v>39</v>
      </c>
      <c r="I341" s="28">
        <v>0</v>
      </c>
      <c r="J341" s="28">
        <v>0</v>
      </c>
    </row>
    <row r="342" hidden="1" spans="1:10">
      <c r="A342" s="12" t="s">
        <v>260</v>
      </c>
      <c r="B342" s="28">
        <v>385</v>
      </c>
      <c r="C342" s="28">
        <v>11</v>
      </c>
      <c r="D342" s="28">
        <v>40</v>
      </c>
      <c r="E342" s="28">
        <v>0</v>
      </c>
      <c r="F342" s="28">
        <v>325</v>
      </c>
      <c r="G342" s="28">
        <v>9</v>
      </c>
      <c r="H342" s="28">
        <v>21</v>
      </c>
      <c r="I342" s="28">
        <v>0</v>
      </c>
      <c r="J342" s="28">
        <v>0</v>
      </c>
    </row>
    <row r="343" hidden="1" spans="1:10">
      <c r="A343" s="6" t="s">
        <v>156</v>
      </c>
      <c r="B343" s="26">
        <v>6726</v>
      </c>
      <c r="C343" s="27">
        <v>169</v>
      </c>
      <c r="D343" s="27">
        <v>501</v>
      </c>
      <c r="E343" s="27">
        <v>49200</v>
      </c>
      <c r="F343" s="27">
        <v>6528</v>
      </c>
      <c r="G343" s="27">
        <v>168</v>
      </c>
      <c r="H343" s="27">
        <v>432</v>
      </c>
      <c r="I343" s="27">
        <v>60400</v>
      </c>
      <c r="J343" s="30">
        <v>109600</v>
      </c>
    </row>
    <row r="344" ht="24" customHeight="1" spans="1:11">
      <c r="A344" s="20" t="s">
        <v>158</v>
      </c>
      <c r="B344" s="26">
        <v>2916</v>
      </c>
      <c r="C344" s="27">
        <v>74</v>
      </c>
      <c r="D344" s="27">
        <v>281</v>
      </c>
      <c r="E344" s="27">
        <v>6600</v>
      </c>
      <c r="F344" s="27">
        <v>2894</v>
      </c>
      <c r="G344" s="27">
        <v>74</v>
      </c>
      <c r="H344" s="27">
        <v>209</v>
      </c>
      <c r="I344" s="27">
        <v>17200</v>
      </c>
      <c r="J344" s="30">
        <v>23800</v>
      </c>
      <c r="K344" t="str">
        <f>IF(ISNA(VLOOKUP(A344,明细表!C:BY,19,FALSE)),"",VLOOKUP(A344,明细表!C:BY,19,FALSE))</f>
        <v/>
      </c>
    </row>
    <row r="345" ht="24" customHeight="1" spans="1:11">
      <c r="A345" s="12" t="s">
        <v>169</v>
      </c>
      <c r="B345" s="28">
        <v>322</v>
      </c>
      <c r="C345" s="28">
        <v>11</v>
      </c>
      <c r="D345" s="28">
        <v>60</v>
      </c>
      <c r="E345" s="28">
        <v>0</v>
      </c>
      <c r="F345" s="28">
        <v>277</v>
      </c>
      <c r="G345" s="28">
        <v>10</v>
      </c>
      <c r="H345" s="28">
        <v>27</v>
      </c>
      <c r="I345" s="28">
        <v>0</v>
      </c>
      <c r="J345" s="28">
        <v>0</v>
      </c>
      <c r="K345">
        <f>IF(ISNA(VLOOKUP(A345,明细表!C:BY,19,FALSE)),"",VLOOKUP(A345,明细表!C:BY,19,FALSE))</f>
        <v>60</v>
      </c>
    </row>
    <row r="346" hidden="1" spans="1:10">
      <c r="A346" s="12" t="s">
        <v>168</v>
      </c>
      <c r="B346" s="28">
        <v>2130</v>
      </c>
      <c r="C346" s="28">
        <v>40</v>
      </c>
      <c r="D346" s="28">
        <v>126</v>
      </c>
      <c r="E346" s="28">
        <v>0</v>
      </c>
      <c r="F346" s="28">
        <v>2211</v>
      </c>
      <c r="G346" s="28">
        <v>42</v>
      </c>
      <c r="H346" s="28">
        <v>137</v>
      </c>
      <c r="I346" s="28">
        <v>0</v>
      </c>
      <c r="J346" s="28">
        <v>0</v>
      </c>
    </row>
    <row r="347" hidden="1" spans="1:10">
      <c r="A347" s="12" t="s">
        <v>170</v>
      </c>
      <c r="B347" s="28">
        <v>235</v>
      </c>
      <c r="C347" s="28">
        <v>11</v>
      </c>
      <c r="D347" s="28">
        <v>50</v>
      </c>
      <c r="E347" s="28">
        <v>0</v>
      </c>
      <c r="F347" s="28">
        <v>204</v>
      </c>
      <c r="G347" s="28">
        <v>10</v>
      </c>
      <c r="H347" s="28">
        <v>23</v>
      </c>
      <c r="I347" s="28">
        <v>0</v>
      </c>
      <c r="J347" s="28">
        <v>0</v>
      </c>
    </row>
    <row r="348" hidden="1" spans="1:10">
      <c r="A348" s="14" t="s">
        <v>167</v>
      </c>
      <c r="B348" s="26">
        <v>215</v>
      </c>
      <c r="C348" s="27">
        <v>9</v>
      </c>
      <c r="D348" s="27">
        <v>42</v>
      </c>
      <c r="E348" s="27">
        <v>0</v>
      </c>
      <c r="F348" s="27">
        <v>187</v>
      </c>
      <c r="G348" s="27">
        <v>9</v>
      </c>
      <c r="H348" s="27">
        <v>22</v>
      </c>
      <c r="I348" s="27">
        <v>11200</v>
      </c>
      <c r="J348" s="30">
        <v>11200</v>
      </c>
    </row>
    <row r="349" ht="24" customHeight="1" spans="1:11">
      <c r="A349" s="14" t="s">
        <v>157</v>
      </c>
      <c r="B349" s="26">
        <v>14</v>
      </c>
      <c r="C349" s="27">
        <v>3</v>
      </c>
      <c r="D349" s="27">
        <v>3</v>
      </c>
      <c r="E349" s="27">
        <v>6600</v>
      </c>
      <c r="F349" s="27">
        <v>15</v>
      </c>
      <c r="G349" s="27">
        <v>3</v>
      </c>
      <c r="H349" s="27">
        <v>0</v>
      </c>
      <c r="I349" s="27">
        <v>6000</v>
      </c>
      <c r="J349" s="30">
        <v>12600</v>
      </c>
      <c r="K349">
        <f>IF(ISNA(VLOOKUP(A349,明细表!C:BY,19,FALSE)),"",VLOOKUP(A349,明细表!C:BY,19,FALSE))</f>
        <v>3</v>
      </c>
    </row>
    <row r="350" ht="24" customHeight="1" spans="1:11">
      <c r="A350" s="20" t="s">
        <v>160</v>
      </c>
      <c r="B350" s="26">
        <v>3810</v>
      </c>
      <c r="C350" s="27">
        <v>95</v>
      </c>
      <c r="D350" s="27">
        <v>220</v>
      </c>
      <c r="E350" s="27">
        <v>42600</v>
      </c>
      <c r="F350" s="27">
        <v>3634</v>
      </c>
      <c r="G350" s="27">
        <v>94</v>
      </c>
      <c r="H350" s="27">
        <v>223</v>
      </c>
      <c r="I350" s="27">
        <v>43200</v>
      </c>
      <c r="J350" s="30">
        <v>85800</v>
      </c>
      <c r="K350" t="str">
        <f>IF(ISNA(VLOOKUP(A350,明细表!C:BY,19,FALSE)),"",VLOOKUP(A350,明细表!C:BY,19,FALSE))</f>
        <v/>
      </c>
    </row>
    <row r="351" ht="24" customHeight="1" spans="1:11">
      <c r="A351" s="12" t="s">
        <v>161</v>
      </c>
      <c r="B351" s="28">
        <v>1872</v>
      </c>
      <c r="C351" s="28">
        <v>38</v>
      </c>
      <c r="D351" s="28">
        <v>91</v>
      </c>
      <c r="E351" s="28">
        <v>0</v>
      </c>
      <c r="F351" s="28">
        <v>1833</v>
      </c>
      <c r="G351" s="28">
        <v>37</v>
      </c>
      <c r="H351" s="28">
        <v>96</v>
      </c>
      <c r="I351" s="28">
        <v>0</v>
      </c>
      <c r="J351" s="28">
        <v>0</v>
      </c>
      <c r="K351">
        <f>IF(ISNA(VLOOKUP(A351,明细表!C:BY,19,FALSE)),"",VLOOKUP(A351,明细表!C:BY,19,FALSE))</f>
        <v>91</v>
      </c>
    </row>
    <row r="352" hidden="1" spans="1:10">
      <c r="A352" s="12" t="s">
        <v>166</v>
      </c>
      <c r="B352" s="28">
        <v>1486</v>
      </c>
      <c r="C352" s="28">
        <v>32</v>
      </c>
      <c r="D352" s="28">
        <v>82</v>
      </c>
      <c r="E352" s="28">
        <v>0</v>
      </c>
      <c r="F352" s="28">
        <v>1458</v>
      </c>
      <c r="G352" s="28">
        <v>32</v>
      </c>
      <c r="H352" s="28">
        <v>78</v>
      </c>
      <c r="I352" s="28">
        <v>0</v>
      </c>
      <c r="J352" s="28">
        <v>0</v>
      </c>
    </row>
    <row r="353" hidden="1" spans="1:10">
      <c r="A353" s="12" t="s">
        <v>159</v>
      </c>
      <c r="B353" s="28">
        <v>2</v>
      </c>
      <c r="C353" s="28">
        <v>1</v>
      </c>
      <c r="D353" s="28">
        <v>1</v>
      </c>
      <c r="E353" s="28">
        <v>0</v>
      </c>
      <c r="F353" s="28">
        <v>2</v>
      </c>
      <c r="G353" s="28">
        <v>1</v>
      </c>
      <c r="H353" s="28">
        <v>0</v>
      </c>
      <c r="I353" s="28">
        <v>0</v>
      </c>
      <c r="J353" s="28">
        <v>0</v>
      </c>
    </row>
    <row r="354" hidden="1" spans="1:10">
      <c r="A354" s="14" t="s">
        <v>162</v>
      </c>
      <c r="B354" s="26">
        <v>65</v>
      </c>
      <c r="C354" s="27">
        <v>6</v>
      </c>
      <c r="D354" s="27">
        <v>10</v>
      </c>
      <c r="E354" s="27">
        <v>14000</v>
      </c>
      <c r="F354" s="27">
        <v>50</v>
      </c>
      <c r="G354" s="27">
        <v>6</v>
      </c>
      <c r="H354" s="27">
        <v>12</v>
      </c>
      <c r="I354" s="27">
        <v>14400</v>
      </c>
      <c r="J354" s="30">
        <v>28400</v>
      </c>
    </row>
    <row r="355" ht="24" customHeight="1" spans="1:11">
      <c r="A355" s="14" t="s">
        <v>163</v>
      </c>
      <c r="B355" s="26">
        <v>178</v>
      </c>
      <c r="C355" s="27">
        <v>6</v>
      </c>
      <c r="D355" s="27">
        <v>14</v>
      </c>
      <c r="E355" s="27">
        <v>7400</v>
      </c>
      <c r="F355" s="27">
        <v>138</v>
      </c>
      <c r="G355" s="27">
        <v>6</v>
      </c>
      <c r="H355" s="27">
        <v>14</v>
      </c>
      <c r="I355" s="27">
        <v>7400</v>
      </c>
      <c r="J355" s="30">
        <v>14800</v>
      </c>
      <c r="K355">
        <f>IF(ISNA(VLOOKUP(A355,明细表!C:BY,19,FALSE)),"",VLOOKUP(A355,明细表!C:BY,19,FALSE))</f>
        <v>14</v>
      </c>
    </row>
    <row r="356" ht="24" customHeight="1" spans="1:11">
      <c r="A356" s="14" t="s">
        <v>164</v>
      </c>
      <c r="B356" s="26">
        <v>147</v>
      </c>
      <c r="C356" s="27">
        <v>6</v>
      </c>
      <c r="D356" s="27">
        <v>12</v>
      </c>
      <c r="E356" s="27">
        <v>7200</v>
      </c>
      <c r="F356" s="27">
        <v>113</v>
      </c>
      <c r="G356" s="27">
        <v>6</v>
      </c>
      <c r="H356" s="27">
        <v>12</v>
      </c>
      <c r="I356" s="27">
        <v>7200</v>
      </c>
      <c r="J356" s="30">
        <v>14400</v>
      </c>
      <c r="K356">
        <f>IF(ISNA(VLOOKUP(A356,明细表!C:BY,19,FALSE)),"",VLOOKUP(A356,明细表!C:BY,19,FALSE))</f>
        <v>12</v>
      </c>
    </row>
    <row r="357" ht="24" customHeight="1" spans="1:11">
      <c r="A357" s="14" t="s">
        <v>165</v>
      </c>
      <c r="B357" s="26">
        <v>60</v>
      </c>
      <c r="C357" s="27">
        <v>6</v>
      </c>
      <c r="D357" s="27">
        <v>10</v>
      </c>
      <c r="E357" s="27">
        <v>14000</v>
      </c>
      <c r="F357" s="27">
        <v>40</v>
      </c>
      <c r="G357" s="27">
        <v>6</v>
      </c>
      <c r="H357" s="27">
        <v>11</v>
      </c>
      <c r="I357" s="27">
        <v>14200</v>
      </c>
      <c r="J357" s="30">
        <v>28200</v>
      </c>
      <c r="K357">
        <f>IF(ISNA(VLOOKUP(A357,明细表!C:BY,19,FALSE)),"",VLOOKUP(A357,明细表!C:BY,19,FALSE))</f>
        <v>10</v>
      </c>
    </row>
    <row r="358" ht="24" customHeight="1" spans="1:11">
      <c r="A358" s="6" t="s">
        <v>222</v>
      </c>
      <c r="B358" s="26">
        <v>1909</v>
      </c>
      <c r="C358" s="27">
        <v>63</v>
      </c>
      <c r="D358" s="27">
        <v>140</v>
      </c>
      <c r="E358" s="27">
        <v>48900</v>
      </c>
      <c r="F358" s="27">
        <v>1595</v>
      </c>
      <c r="G358" s="27">
        <v>61</v>
      </c>
      <c r="H358" s="27">
        <v>140</v>
      </c>
      <c r="I358" s="27">
        <v>81700</v>
      </c>
      <c r="J358" s="30">
        <v>130600</v>
      </c>
      <c r="K358" t="str">
        <f>IF(ISNA(VLOOKUP(A358,明细表!C:BY,19,FALSE)),"",VLOOKUP(A358,明细表!C:BY,19,FALSE))</f>
        <v/>
      </c>
    </row>
    <row r="359" ht="24" customHeight="1" spans="1:11">
      <c r="A359" s="20" t="s">
        <v>233</v>
      </c>
      <c r="B359" s="26">
        <v>570</v>
      </c>
      <c r="C359" s="27">
        <v>13</v>
      </c>
      <c r="D359" s="27">
        <v>51</v>
      </c>
      <c r="E359" s="27">
        <v>4100</v>
      </c>
      <c r="F359" s="27">
        <v>447</v>
      </c>
      <c r="G359" s="27">
        <v>11</v>
      </c>
      <c r="H359" s="27">
        <v>47</v>
      </c>
      <c r="I359" s="27">
        <v>8000</v>
      </c>
      <c r="J359" s="30">
        <v>12100</v>
      </c>
      <c r="K359" t="str">
        <f>IF(ISNA(VLOOKUP(A359,明细表!C:BY,19,FALSE)),"",VLOOKUP(A359,明细表!C:BY,19,FALSE))</f>
        <v/>
      </c>
    </row>
    <row r="360" ht="24" customHeight="1" spans="1:11">
      <c r="A360" s="12" t="s">
        <v>232</v>
      </c>
      <c r="B360" s="28">
        <v>456</v>
      </c>
      <c r="C360" s="28">
        <v>10</v>
      </c>
      <c r="D360" s="28">
        <v>40</v>
      </c>
      <c r="E360" s="28">
        <v>0</v>
      </c>
      <c r="F360" s="28">
        <v>371</v>
      </c>
      <c r="G360" s="28">
        <v>8</v>
      </c>
      <c r="H360" s="28">
        <v>37</v>
      </c>
      <c r="I360" s="28">
        <v>0</v>
      </c>
      <c r="J360" s="28">
        <v>0</v>
      </c>
      <c r="K360">
        <f>IF(ISNA(VLOOKUP(A360,明细表!C:BY,19,FALSE)),"",VLOOKUP(A360,明细表!C:BY,19,FALSE))</f>
        <v>40</v>
      </c>
    </row>
    <row r="361" hidden="1" spans="1:10">
      <c r="A361" s="14" t="s">
        <v>234</v>
      </c>
      <c r="B361" s="26">
        <v>114</v>
      </c>
      <c r="C361" s="27">
        <v>3</v>
      </c>
      <c r="D361" s="27">
        <v>11</v>
      </c>
      <c r="E361" s="27">
        <v>4100</v>
      </c>
      <c r="F361" s="27">
        <v>76</v>
      </c>
      <c r="G361" s="27">
        <v>3</v>
      </c>
      <c r="H361" s="27">
        <v>10</v>
      </c>
      <c r="I361" s="27">
        <v>8000</v>
      </c>
      <c r="J361" s="30">
        <v>12100</v>
      </c>
    </row>
    <row r="362" ht="24" customHeight="1" spans="1:11">
      <c r="A362" s="20" t="s">
        <v>224</v>
      </c>
      <c r="B362" s="26">
        <v>1339</v>
      </c>
      <c r="C362" s="27">
        <v>50</v>
      </c>
      <c r="D362" s="27">
        <v>89</v>
      </c>
      <c r="E362" s="27">
        <v>44800</v>
      </c>
      <c r="F362" s="27">
        <v>1148</v>
      </c>
      <c r="G362" s="27">
        <v>50</v>
      </c>
      <c r="H362" s="27">
        <v>93</v>
      </c>
      <c r="I362" s="27">
        <v>73700</v>
      </c>
      <c r="J362" s="30">
        <v>118500</v>
      </c>
      <c r="K362" t="str">
        <f>IF(ISNA(VLOOKUP(A362,明细表!C:BY,19,FALSE)),"",VLOOKUP(A362,明细表!C:BY,19,FALSE))</f>
        <v/>
      </c>
    </row>
    <row r="363" ht="24" customHeight="1" spans="1:11">
      <c r="A363" s="12" t="s">
        <v>231</v>
      </c>
      <c r="B363" s="26">
        <v>16</v>
      </c>
      <c r="C363" s="27">
        <v>2</v>
      </c>
      <c r="D363" s="27">
        <v>2</v>
      </c>
      <c r="E363" s="27">
        <v>4400</v>
      </c>
      <c r="F363" s="27">
        <v>15</v>
      </c>
      <c r="G363" s="27">
        <v>2</v>
      </c>
      <c r="H363" s="27">
        <v>3</v>
      </c>
      <c r="I363" s="27">
        <v>4600</v>
      </c>
      <c r="J363" s="30">
        <v>9000</v>
      </c>
      <c r="K363">
        <f>IF(ISNA(VLOOKUP(A363,明细表!C:BY,19,FALSE)),"",VLOOKUP(A363,明细表!C:BY,19,FALSE))</f>
        <v>2</v>
      </c>
    </row>
    <row r="364" ht="24" customHeight="1" spans="1:11">
      <c r="A364" s="12" t="s">
        <v>230</v>
      </c>
      <c r="B364" s="26">
        <v>108</v>
      </c>
      <c r="C364" s="27">
        <v>6</v>
      </c>
      <c r="D364" s="27">
        <v>7</v>
      </c>
      <c r="E364" s="27">
        <v>6700</v>
      </c>
      <c r="F364" s="27">
        <v>77</v>
      </c>
      <c r="G364" s="27">
        <v>6</v>
      </c>
      <c r="H364" s="27">
        <v>8</v>
      </c>
      <c r="I364" s="27">
        <v>13600</v>
      </c>
      <c r="J364" s="30">
        <v>20300</v>
      </c>
      <c r="K364">
        <f>IF(ISNA(VLOOKUP(A364,明细表!C:BY,19,FALSE)),"",VLOOKUP(A364,明细表!C:BY,19,FALSE))</f>
        <v>7</v>
      </c>
    </row>
    <row r="365" ht="24" customHeight="1" spans="1:11">
      <c r="A365" s="12" t="s">
        <v>228</v>
      </c>
      <c r="B365" s="26">
        <v>120</v>
      </c>
      <c r="C365" s="27">
        <v>6</v>
      </c>
      <c r="D365" s="27">
        <v>6</v>
      </c>
      <c r="E365" s="27">
        <v>6600</v>
      </c>
      <c r="F365" s="27">
        <v>90</v>
      </c>
      <c r="G365" s="27">
        <v>6</v>
      </c>
      <c r="H365" s="27">
        <v>8</v>
      </c>
      <c r="I365" s="27">
        <v>13600</v>
      </c>
      <c r="J365" s="30">
        <v>20200</v>
      </c>
      <c r="K365">
        <f>IF(ISNA(VLOOKUP(A365,明细表!C:BY,19,FALSE)),"",VLOOKUP(A365,明细表!C:BY,19,FALSE))</f>
        <v>6</v>
      </c>
    </row>
    <row r="366" ht="24" customHeight="1" spans="1:11">
      <c r="A366" s="12" t="s">
        <v>229</v>
      </c>
      <c r="B366" s="26">
        <v>221</v>
      </c>
      <c r="C366" s="27">
        <v>6</v>
      </c>
      <c r="D366" s="27">
        <v>16</v>
      </c>
      <c r="E366" s="27">
        <v>0</v>
      </c>
      <c r="F366" s="27">
        <v>193</v>
      </c>
      <c r="G366" s="27">
        <v>6</v>
      </c>
      <c r="H366" s="27">
        <v>16</v>
      </c>
      <c r="I366" s="27">
        <v>7600</v>
      </c>
      <c r="J366" s="30">
        <v>7600</v>
      </c>
      <c r="K366">
        <f>IF(ISNA(VLOOKUP(A366,明细表!C:BY,19,FALSE)),"",VLOOKUP(A366,明细表!C:BY,19,FALSE))</f>
        <v>16</v>
      </c>
    </row>
    <row r="367" ht="24" customHeight="1" spans="1:11">
      <c r="A367" s="12" t="s">
        <v>227</v>
      </c>
      <c r="B367" s="26">
        <v>136</v>
      </c>
      <c r="C367" s="27">
        <v>6</v>
      </c>
      <c r="D367" s="27">
        <v>8</v>
      </c>
      <c r="E367" s="27">
        <v>6800</v>
      </c>
      <c r="F367" s="27">
        <v>110</v>
      </c>
      <c r="G367" s="27">
        <v>6</v>
      </c>
      <c r="H367" s="27">
        <v>9</v>
      </c>
      <c r="I367" s="27">
        <v>6900</v>
      </c>
      <c r="J367" s="30">
        <v>13700</v>
      </c>
      <c r="K367">
        <f>IF(ISNA(VLOOKUP(A367,明细表!C:BY,19,FALSE)),"",VLOOKUP(A367,明细表!C:BY,19,FALSE))</f>
        <v>8</v>
      </c>
    </row>
    <row r="368" ht="24" customHeight="1" spans="1:11">
      <c r="A368" s="12" t="s">
        <v>226</v>
      </c>
      <c r="B368" s="26">
        <v>107</v>
      </c>
      <c r="C368" s="27">
        <v>6</v>
      </c>
      <c r="D368" s="27">
        <v>9</v>
      </c>
      <c r="E368" s="27">
        <v>6900</v>
      </c>
      <c r="F368" s="27">
        <v>83</v>
      </c>
      <c r="G368" s="27">
        <v>6</v>
      </c>
      <c r="H368" s="27">
        <v>9</v>
      </c>
      <c r="I368" s="27">
        <v>13800</v>
      </c>
      <c r="J368" s="30">
        <v>20700</v>
      </c>
      <c r="K368">
        <f>IF(ISNA(VLOOKUP(A368,明细表!C:BY,19,FALSE)),"",VLOOKUP(A368,明细表!C:BY,19,FALSE))</f>
        <v>9</v>
      </c>
    </row>
    <row r="369" ht="24" customHeight="1" spans="1:11">
      <c r="A369" s="12" t="s">
        <v>225</v>
      </c>
      <c r="B369" s="26">
        <v>83</v>
      </c>
      <c r="C369" s="27">
        <v>6</v>
      </c>
      <c r="D369" s="27">
        <v>7</v>
      </c>
      <c r="E369" s="27">
        <v>13400</v>
      </c>
      <c r="F369" s="27">
        <v>66</v>
      </c>
      <c r="G369" s="27">
        <v>6</v>
      </c>
      <c r="H369" s="27">
        <v>8</v>
      </c>
      <c r="I369" s="27">
        <v>13600</v>
      </c>
      <c r="J369" s="30">
        <v>27000</v>
      </c>
      <c r="K369">
        <f>IF(ISNA(VLOOKUP(A369,明细表!C:BY,19,FALSE)),"",VLOOKUP(A369,明细表!C:BY,19,FALSE))</f>
        <v>7</v>
      </c>
    </row>
    <row r="370" ht="24" customHeight="1" spans="1:11">
      <c r="A370" s="12" t="s">
        <v>223</v>
      </c>
      <c r="B370" s="28">
        <v>548</v>
      </c>
      <c r="C370" s="28">
        <v>12</v>
      </c>
      <c r="D370" s="28">
        <v>34</v>
      </c>
      <c r="E370" s="28">
        <v>0</v>
      </c>
      <c r="F370" s="28">
        <v>514</v>
      </c>
      <c r="G370" s="28">
        <v>12</v>
      </c>
      <c r="H370" s="28">
        <v>32</v>
      </c>
      <c r="I370" s="28">
        <v>0</v>
      </c>
      <c r="J370" s="28">
        <v>0</v>
      </c>
      <c r="K370">
        <f>IF(ISNA(VLOOKUP(A370,明细表!C:BY,19,FALSE)),"",VLOOKUP(A370,明细表!C:BY,19,FALSE))</f>
        <v>34</v>
      </c>
    </row>
    <row r="371" hidden="1" spans="1:10">
      <c r="A371" s="6" t="s">
        <v>129</v>
      </c>
      <c r="B371" s="26">
        <v>1538</v>
      </c>
      <c r="C371" s="27">
        <v>61</v>
      </c>
      <c r="D371" s="27">
        <v>122</v>
      </c>
      <c r="E371" s="27">
        <v>75100</v>
      </c>
      <c r="F371" s="27">
        <v>1260</v>
      </c>
      <c r="G371" s="27">
        <v>59</v>
      </c>
      <c r="H371" s="27">
        <v>132</v>
      </c>
      <c r="I371" s="27">
        <v>85000</v>
      </c>
      <c r="J371" s="30">
        <v>160100</v>
      </c>
    </row>
    <row r="372" ht="24" customHeight="1" spans="1:11">
      <c r="A372" s="20" t="s">
        <v>131</v>
      </c>
      <c r="B372" s="26">
        <v>1538</v>
      </c>
      <c r="C372" s="27">
        <v>61</v>
      </c>
      <c r="D372" s="27">
        <v>122</v>
      </c>
      <c r="E372" s="27">
        <v>75100</v>
      </c>
      <c r="F372" s="27">
        <v>1260</v>
      </c>
      <c r="G372" s="27">
        <v>59</v>
      </c>
      <c r="H372" s="27">
        <v>132</v>
      </c>
      <c r="I372" s="27">
        <v>85000</v>
      </c>
      <c r="J372" s="30">
        <v>160100</v>
      </c>
      <c r="K372" t="str">
        <f>IF(ISNA(VLOOKUP(A372,明细表!C:BY,19,FALSE)),"",VLOOKUP(A372,明细表!C:BY,19,FALSE))</f>
        <v/>
      </c>
    </row>
    <row r="373" ht="24" customHeight="1" spans="1:11">
      <c r="A373" s="14" t="s">
        <v>132</v>
      </c>
      <c r="B373" s="26">
        <v>45</v>
      </c>
      <c r="C373" s="27">
        <v>6</v>
      </c>
      <c r="D373" s="27">
        <v>9</v>
      </c>
      <c r="E373" s="27">
        <v>13800</v>
      </c>
      <c r="F373" s="27">
        <v>43</v>
      </c>
      <c r="G373" s="27">
        <v>6</v>
      </c>
      <c r="H373" s="27">
        <v>8</v>
      </c>
      <c r="I373" s="27">
        <v>13600</v>
      </c>
      <c r="J373" s="30">
        <v>27400</v>
      </c>
      <c r="K373">
        <f>IF(ISNA(VLOOKUP(A373,明细表!C:BY,19,FALSE)),"",VLOOKUP(A373,明细表!C:BY,19,FALSE))</f>
        <v>9</v>
      </c>
    </row>
    <row r="374" ht="24" customHeight="1" spans="1:11">
      <c r="A374" s="12" t="s">
        <v>139</v>
      </c>
      <c r="B374" s="28">
        <v>621</v>
      </c>
      <c r="C374" s="28">
        <v>13</v>
      </c>
      <c r="D374" s="28">
        <v>47</v>
      </c>
      <c r="E374" s="28">
        <v>0</v>
      </c>
      <c r="F374" s="28">
        <v>490</v>
      </c>
      <c r="G374" s="28">
        <v>11</v>
      </c>
      <c r="H374" s="28">
        <v>42</v>
      </c>
      <c r="I374" s="28">
        <v>0</v>
      </c>
      <c r="J374" s="28">
        <v>0</v>
      </c>
      <c r="K374">
        <f>IF(ISNA(VLOOKUP(A374,明细表!C:BY,19,FALSE)),"",VLOOKUP(A374,明细表!C:BY,19,FALSE))</f>
        <v>47</v>
      </c>
    </row>
    <row r="375" hidden="1" spans="1:10">
      <c r="A375" s="14" t="s">
        <v>134</v>
      </c>
      <c r="B375" s="26">
        <v>127</v>
      </c>
      <c r="C375" s="27">
        <v>6</v>
      </c>
      <c r="D375" s="27">
        <v>9</v>
      </c>
      <c r="E375" s="27">
        <v>6900</v>
      </c>
      <c r="F375" s="27">
        <v>108</v>
      </c>
      <c r="G375" s="27">
        <v>6</v>
      </c>
      <c r="H375" s="27">
        <v>9</v>
      </c>
      <c r="I375" s="27">
        <v>6900</v>
      </c>
      <c r="J375" s="30">
        <v>13800</v>
      </c>
    </row>
    <row r="376" ht="24" customHeight="1" spans="1:11">
      <c r="A376" s="14" t="s">
        <v>136</v>
      </c>
      <c r="B376" s="26">
        <v>219</v>
      </c>
      <c r="C376" s="27">
        <v>6</v>
      </c>
      <c r="D376" s="27">
        <v>14</v>
      </c>
      <c r="E376" s="27">
        <v>0</v>
      </c>
      <c r="F376" s="27">
        <v>185</v>
      </c>
      <c r="G376" s="27">
        <v>6</v>
      </c>
      <c r="H376" s="27">
        <v>15</v>
      </c>
      <c r="I376" s="27">
        <v>7500</v>
      </c>
      <c r="J376" s="30">
        <v>7500</v>
      </c>
      <c r="K376">
        <f>IF(ISNA(VLOOKUP(A376,明细表!C:BY,19,FALSE)),"",VLOOKUP(A376,明细表!C:BY,19,FALSE))</f>
        <v>14</v>
      </c>
    </row>
    <row r="377" ht="24" customHeight="1" spans="1:11">
      <c r="A377" s="14" t="s">
        <v>133</v>
      </c>
      <c r="B377" s="26">
        <v>161</v>
      </c>
      <c r="C377" s="27">
        <v>6</v>
      </c>
      <c r="D377" s="27">
        <v>11</v>
      </c>
      <c r="E377" s="27">
        <v>7100</v>
      </c>
      <c r="F377" s="27">
        <v>126</v>
      </c>
      <c r="G377" s="27">
        <v>6</v>
      </c>
      <c r="H377" s="27">
        <v>12</v>
      </c>
      <c r="I377" s="27">
        <v>7200</v>
      </c>
      <c r="J377" s="30">
        <v>14300</v>
      </c>
      <c r="K377">
        <f>IF(ISNA(VLOOKUP(A377,明细表!C:BY,19,FALSE)),"",VLOOKUP(A377,明细表!C:BY,19,FALSE))</f>
        <v>11</v>
      </c>
    </row>
    <row r="378" ht="24" customHeight="1" spans="1:11">
      <c r="A378" s="14" t="s">
        <v>135</v>
      </c>
      <c r="B378" s="26">
        <v>61</v>
      </c>
      <c r="C378" s="27">
        <v>6</v>
      </c>
      <c r="D378" s="27">
        <v>9</v>
      </c>
      <c r="E378" s="27">
        <v>13800</v>
      </c>
      <c r="F378" s="27">
        <v>49</v>
      </c>
      <c r="G378" s="27">
        <v>6</v>
      </c>
      <c r="H378" s="27">
        <v>10</v>
      </c>
      <c r="I378" s="27">
        <v>14000</v>
      </c>
      <c r="J378" s="30">
        <v>27800</v>
      </c>
      <c r="K378">
        <f>IF(ISNA(VLOOKUP(A378,明细表!C:BY,19,FALSE)),"",VLOOKUP(A378,明细表!C:BY,19,FALSE))</f>
        <v>9</v>
      </c>
    </row>
    <row r="379" ht="24" customHeight="1" spans="1:11">
      <c r="A379" s="14" t="s">
        <v>137</v>
      </c>
      <c r="B379" s="26">
        <v>63</v>
      </c>
      <c r="C379" s="27">
        <v>6</v>
      </c>
      <c r="D379" s="27">
        <v>6</v>
      </c>
      <c r="E379" s="27">
        <v>13200</v>
      </c>
      <c r="F379" s="27">
        <v>55</v>
      </c>
      <c r="G379" s="27">
        <v>6</v>
      </c>
      <c r="H379" s="27">
        <v>12</v>
      </c>
      <c r="I379" s="27">
        <v>14400</v>
      </c>
      <c r="J379" s="30">
        <v>27600</v>
      </c>
      <c r="K379">
        <f>IF(ISNA(VLOOKUP(A379,明细表!C:BY,19,FALSE)),"",VLOOKUP(A379,明细表!C:BY,19,FALSE))</f>
        <v>6</v>
      </c>
    </row>
    <row r="380" ht="24" customHeight="1" spans="1:11">
      <c r="A380" s="14" t="s">
        <v>130</v>
      </c>
      <c r="B380" s="26">
        <v>83</v>
      </c>
      <c r="C380" s="27">
        <v>6</v>
      </c>
      <c r="D380" s="27">
        <v>6</v>
      </c>
      <c r="E380" s="27">
        <v>13200</v>
      </c>
      <c r="F380" s="27">
        <v>68</v>
      </c>
      <c r="G380" s="27">
        <v>6</v>
      </c>
      <c r="H380" s="27">
        <v>10</v>
      </c>
      <c r="I380" s="27">
        <v>14000</v>
      </c>
      <c r="J380" s="30">
        <v>27200</v>
      </c>
      <c r="K380">
        <f>IF(ISNA(VLOOKUP(A380,明细表!C:BY,19,FALSE)),"",VLOOKUP(A380,明细表!C:BY,19,FALSE))</f>
        <v>6</v>
      </c>
    </row>
    <row r="381" ht="24" customHeight="1" spans="1:11">
      <c r="A381" s="14" t="s">
        <v>138</v>
      </c>
      <c r="B381" s="26">
        <v>158</v>
      </c>
      <c r="C381" s="27">
        <v>6</v>
      </c>
      <c r="D381" s="27">
        <v>11</v>
      </c>
      <c r="E381" s="27">
        <v>7100</v>
      </c>
      <c r="F381" s="27">
        <v>136</v>
      </c>
      <c r="G381" s="27">
        <v>6</v>
      </c>
      <c r="H381" s="27">
        <v>14</v>
      </c>
      <c r="I381" s="27">
        <v>7400</v>
      </c>
      <c r="J381" s="30">
        <v>14500</v>
      </c>
      <c r="K381">
        <f>IF(ISNA(VLOOKUP(A381,明细表!C:BY,19,FALSE)),"",VLOOKUP(A381,明细表!C:BY,19,FALSE))</f>
        <v>11</v>
      </c>
    </row>
    <row r="382" ht="24" customHeight="1" spans="1:11">
      <c r="A382" s="6" t="s">
        <v>421</v>
      </c>
      <c r="B382" s="26">
        <v>1007</v>
      </c>
      <c r="C382" s="27">
        <v>41</v>
      </c>
      <c r="D382" s="27">
        <v>92</v>
      </c>
      <c r="E382" s="27">
        <v>56100</v>
      </c>
      <c r="F382" s="27">
        <v>823</v>
      </c>
      <c r="G382" s="27">
        <v>42</v>
      </c>
      <c r="H382" s="27">
        <v>96</v>
      </c>
      <c r="I382" s="27">
        <v>58400</v>
      </c>
      <c r="J382" s="30">
        <v>114500</v>
      </c>
      <c r="K382" t="str">
        <f>IF(ISNA(VLOOKUP(A382,明细表!C:BY,19,FALSE)),"",VLOOKUP(A382,明细表!C:BY,19,FALSE))</f>
        <v/>
      </c>
    </row>
    <row r="383" ht="24" customHeight="1" spans="1:11">
      <c r="A383" s="20" t="s">
        <v>423</v>
      </c>
      <c r="B383" s="26">
        <v>1007</v>
      </c>
      <c r="C383" s="27">
        <v>41</v>
      </c>
      <c r="D383" s="27">
        <v>92</v>
      </c>
      <c r="E383" s="27">
        <v>56100</v>
      </c>
      <c r="F383" s="27">
        <v>823</v>
      </c>
      <c r="G383" s="27">
        <v>42</v>
      </c>
      <c r="H383" s="27">
        <v>96</v>
      </c>
      <c r="I383" s="27">
        <v>58400</v>
      </c>
      <c r="J383" s="30">
        <v>114500</v>
      </c>
      <c r="K383" t="str">
        <f>IF(ISNA(VLOOKUP(A383,明细表!C:BY,19,FALSE)),"",VLOOKUP(A383,明细表!C:BY,19,FALSE))</f>
        <v/>
      </c>
    </row>
    <row r="384" ht="24" customHeight="1" spans="1:11">
      <c r="A384" s="12" t="s">
        <v>431</v>
      </c>
      <c r="B384" s="28">
        <v>371</v>
      </c>
      <c r="C384" s="28">
        <v>8</v>
      </c>
      <c r="D384" s="28">
        <v>37</v>
      </c>
      <c r="E384" s="28">
        <v>0</v>
      </c>
      <c r="F384" s="28">
        <v>303</v>
      </c>
      <c r="G384" s="28">
        <v>8</v>
      </c>
      <c r="H384" s="28">
        <v>34</v>
      </c>
      <c r="I384" s="28">
        <v>0</v>
      </c>
      <c r="J384" s="28">
        <v>0</v>
      </c>
      <c r="K384">
        <f>IF(ISNA(VLOOKUP(A384,明细表!C:BY,19,FALSE)),"",VLOOKUP(A384,明细表!C:BY,19,FALSE))</f>
        <v>37</v>
      </c>
    </row>
    <row r="385" hidden="1" spans="1:10">
      <c r="A385" s="14" t="s">
        <v>426</v>
      </c>
      <c r="B385" s="26">
        <v>168</v>
      </c>
      <c r="C385" s="27">
        <v>6</v>
      </c>
      <c r="D385" s="27">
        <v>13</v>
      </c>
      <c r="E385" s="27">
        <v>7300</v>
      </c>
      <c r="F385" s="27">
        <v>131</v>
      </c>
      <c r="G385" s="27">
        <v>6</v>
      </c>
      <c r="H385" s="27">
        <v>15</v>
      </c>
      <c r="I385" s="27">
        <v>7500</v>
      </c>
      <c r="J385" s="30">
        <v>14800</v>
      </c>
    </row>
    <row r="386" ht="24" customHeight="1" spans="1:11">
      <c r="A386" s="14" t="s">
        <v>430</v>
      </c>
      <c r="B386" s="26">
        <v>3</v>
      </c>
      <c r="C386" s="27">
        <v>1</v>
      </c>
      <c r="D386" s="27">
        <v>1</v>
      </c>
      <c r="E386" s="27">
        <v>2500</v>
      </c>
      <c r="F386" s="27">
        <v>1</v>
      </c>
      <c r="G386" s="27">
        <v>1</v>
      </c>
      <c r="H386" s="27">
        <v>0</v>
      </c>
      <c r="I386" s="27">
        <v>2500</v>
      </c>
      <c r="J386" s="30">
        <v>5000</v>
      </c>
      <c r="K386">
        <f>IF(ISNA(VLOOKUP(A386,明细表!C:BY,19,FALSE)),"",VLOOKUP(A386,明细表!C:BY,19,FALSE))</f>
        <v>1</v>
      </c>
    </row>
    <row r="387" ht="24" customHeight="1" spans="1:11">
      <c r="A387" s="14" t="s">
        <v>428</v>
      </c>
      <c r="B387" s="26">
        <v>6</v>
      </c>
      <c r="C387" s="27">
        <v>1</v>
      </c>
      <c r="D387" s="27">
        <v>1</v>
      </c>
      <c r="E387" s="27">
        <v>2500</v>
      </c>
      <c r="F387" s="27">
        <v>5</v>
      </c>
      <c r="G387" s="27">
        <v>1</v>
      </c>
      <c r="H387" s="27">
        <v>0</v>
      </c>
      <c r="I387" s="27">
        <v>2500</v>
      </c>
      <c r="J387" s="30">
        <v>5000</v>
      </c>
      <c r="K387">
        <f>IF(ISNA(VLOOKUP(A387,明细表!C:BY,19,FALSE)),"",VLOOKUP(A387,明细表!C:BY,19,FALSE))</f>
        <v>1</v>
      </c>
    </row>
    <row r="388" ht="24" customHeight="1" spans="1:11">
      <c r="A388" s="14" t="s">
        <v>427</v>
      </c>
      <c r="B388" s="26">
        <v>138</v>
      </c>
      <c r="C388" s="27">
        <v>6</v>
      </c>
      <c r="D388" s="27">
        <v>9</v>
      </c>
      <c r="E388" s="27">
        <v>6900</v>
      </c>
      <c r="F388" s="27">
        <v>132</v>
      </c>
      <c r="G388" s="27">
        <v>7</v>
      </c>
      <c r="H388" s="27">
        <v>11</v>
      </c>
      <c r="I388" s="27">
        <v>8100</v>
      </c>
      <c r="J388" s="30">
        <v>15000</v>
      </c>
      <c r="K388">
        <f>IF(ISNA(VLOOKUP(A388,明细表!C:BY,19,FALSE)),"",VLOOKUP(A388,明细表!C:BY,19,FALSE))</f>
        <v>9</v>
      </c>
    </row>
    <row r="389" ht="24" customHeight="1" spans="1:11">
      <c r="A389" s="14" t="s">
        <v>429</v>
      </c>
      <c r="B389" s="26">
        <v>17</v>
      </c>
      <c r="C389" s="27">
        <v>1</v>
      </c>
      <c r="D389" s="27">
        <v>1</v>
      </c>
      <c r="E389" s="27">
        <v>2200</v>
      </c>
      <c r="F389" s="27">
        <v>11</v>
      </c>
      <c r="G389" s="27">
        <v>1</v>
      </c>
      <c r="H389" s="27">
        <v>0</v>
      </c>
      <c r="I389" s="27">
        <v>2000</v>
      </c>
      <c r="J389" s="30">
        <v>4200</v>
      </c>
      <c r="K389">
        <f>IF(ISNA(VLOOKUP(A389,明细表!C:BY,19,FALSE)),"",VLOOKUP(A389,明细表!C:BY,19,FALSE))</f>
        <v>1</v>
      </c>
    </row>
    <row r="390" ht="24" customHeight="1" spans="1:11">
      <c r="A390" s="14" t="s">
        <v>425</v>
      </c>
      <c r="B390" s="26">
        <v>76</v>
      </c>
      <c r="C390" s="27">
        <v>6</v>
      </c>
      <c r="D390" s="27">
        <v>7</v>
      </c>
      <c r="E390" s="27">
        <v>13400</v>
      </c>
      <c r="F390" s="27">
        <v>62</v>
      </c>
      <c r="G390" s="27">
        <v>6</v>
      </c>
      <c r="H390" s="27">
        <v>9</v>
      </c>
      <c r="I390" s="27">
        <v>13800</v>
      </c>
      <c r="J390" s="30">
        <v>27200</v>
      </c>
      <c r="K390">
        <f>IF(ISNA(VLOOKUP(A390,明细表!C:BY,19,FALSE)),"",VLOOKUP(A390,明细表!C:BY,19,FALSE))</f>
        <v>7</v>
      </c>
    </row>
    <row r="391" ht="24" customHeight="1" spans="1:11">
      <c r="A391" s="14" t="s">
        <v>422</v>
      </c>
      <c r="B391" s="26">
        <v>143</v>
      </c>
      <c r="C391" s="27">
        <v>6</v>
      </c>
      <c r="D391" s="27">
        <v>13</v>
      </c>
      <c r="E391" s="27">
        <v>7300</v>
      </c>
      <c r="F391" s="27">
        <v>123</v>
      </c>
      <c r="G391" s="27">
        <v>6</v>
      </c>
      <c r="H391" s="27">
        <v>14</v>
      </c>
      <c r="I391" s="27">
        <v>7400</v>
      </c>
      <c r="J391" s="30">
        <v>14700</v>
      </c>
      <c r="K391">
        <f>IF(ISNA(VLOOKUP(A391,明细表!C:BY,19,FALSE)),"",VLOOKUP(A391,明细表!C:BY,19,FALSE))</f>
        <v>13</v>
      </c>
    </row>
    <row r="392" ht="24" customHeight="1" spans="1:11">
      <c r="A392" s="14" t="s">
        <v>424</v>
      </c>
      <c r="B392" s="26">
        <v>85</v>
      </c>
      <c r="C392" s="27">
        <v>6</v>
      </c>
      <c r="D392" s="27">
        <v>10</v>
      </c>
      <c r="E392" s="27">
        <v>14000</v>
      </c>
      <c r="F392" s="27">
        <v>55</v>
      </c>
      <c r="G392" s="27">
        <v>6</v>
      </c>
      <c r="H392" s="27">
        <v>13</v>
      </c>
      <c r="I392" s="27">
        <v>14600</v>
      </c>
      <c r="J392" s="30">
        <v>28600</v>
      </c>
      <c r="K392">
        <f>IF(ISNA(VLOOKUP(A392,明细表!C:BY,19,FALSE)),"",VLOOKUP(A392,明细表!C:BY,19,FALSE))</f>
        <v>10</v>
      </c>
    </row>
    <row r="393" ht="24" customHeight="1" spans="1:11">
      <c r="A393" s="6" t="s">
        <v>866</v>
      </c>
      <c r="B393" s="26">
        <v>122593</v>
      </c>
      <c r="C393" s="27">
        <v>3108</v>
      </c>
      <c r="D393" s="27">
        <v>8579</v>
      </c>
      <c r="E393" s="27">
        <v>1488750</v>
      </c>
      <c r="F393" s="27">
        <v>116924</v>
      </c>
      <c r="G393" s="27">
        <v>3047</v>
      </c>
      <c r="H393" s="27">
        <v>7963</v>
      </c>
      <c r="I393" s="27">
        <v>1511250</v>
      </c>
      <c r="J393" s="30">
        <v>3000000</v>
      </c>
      <c r="K393" t="str">
        <f>IF(ISNA(VLOOKUP(A393,明细表!C:BY,19,FALSE)),"",VLOOKUP(A393,明细表!C:BY,19,FALSE))</f>
        <v/>
      </c>
    </row>
    <row r="394" ht="24" customHeight="1"/>
  </sheetData>
  <autoFilter ref="A4:J394">
    <filterColumn colId="9">
      <customFilters>
        <customFilter operator="notEqual" val=""/>
      </customFilters>
    </filterColumn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394"/>
  <sheetViews>
    <sheetView showZeros="0" topLeftCell="A381" workbookViewId="0">
      <selection activeCell="E399" sqref="E399"/>
    </sheetView>
  </sheetViews>
  <sheetFormatPr defaultColWidth="9" defaultRowHeight="13.5"/>
  <cols>
    <col min="1" max="1" width="49.1083333333333" customWidth="1"/>
    <col min="2" max="4" width="8.44166666666667" customWidth="1"/>
    <col min="5" max="5" width="9.44166666666667" customWidth="1"/>
    <col min="6" max="8" width="8.44166666666667" customWidth="1"/>
    <col min="9" max="9" width="9.10833333333333" customWidth="1"/>
    <col min="10" max="10" width="10.3333333333333" customWidth="1"/>
  </cols>
  <sheetData>
    <row r="1" ht="36" customHeight="1" spans="1:10">
      <c r="A1" s="2" t="s">
        <v>844</v>
      </c>
      <c r="B1" s="2"/>
      <c r="C1" s="2"/>
      <c r="D1" s="2"/>
      <c r="E1" s="2"/>
      <c r="F1" s="2"/>
      <c r="G1" s="2"/>
      <c r="H1" s="2"/>
      <c r="I1" s="2"/>
      <c r="J1" s="2"/>
    </row>
    <row r="2" ht="45.6" customHeight="1" spans="1:10">
      <c r="A2" s="3" t="s">
        <v>845</v>
      </c>
      <c r="B2" s="4" t="s">
        <v>846</v>
      </c>
      <c r="C2" s="4" t="s">
        <v>847</v>
      </c>
      <c r="D2" s="4" t="s">
        <v>848</v>
      </c>
      <c r="E2" s="4" t="s">
        <v>849</v>
      </c>
      <c r="F2" s="4" t="s">
        <v>850</v>
      </c>
      <c r="G2" s="4" t="s">
        <v>851</v>
      </c>
      <c r="H2" s="4" t="s">
        <v>852</v>
      </c>
      <c r="I2" s="4" t="s">
        <v>853</v>
      </c>
      <c r="J2" s="4" t="s">
        <v>854</v>
      </c>
    </row>
    <row r="3" hidden="1" spans="2:2">
      <c r="B3" t="s">
        <v>855</v>
      </c>
    </row>
    <row r="4" ht="33.75" hidden="1" customHeight="1" spans="1:10">
      <c r="A4" s="5" t="s">
        <v>856</v>
      </c>
      <c r="B4" s="24" t="s">
        <v>857</v>
      </c>
      <c r="C4" s="25" t="s">
        <v>858</v>
      </c>
      <c r="D4" s="25" t="s">
        <v>859</v>
      </c>
      <c r="E4" s="25" t="s">
        <v>860</v>
      </c>
      <c r="F4" s="25" t="s">
        <v>861</v>
      </c>
      <c r="G4" s="25" t="s">
        <v>862</v>
      </c>
      <c r="H4" s="25" t="s">
        <v>863</v>
      </c>
      <c r="I4" s="25" t="s">
        <v>864</v>
      </c>
      <c r="J4" s="29" t="s">
        <v>865</v>
      </c>
    </row>
    <row r="5" ht="24" customHeight="1" spans="1:10">
      <c r="A5" s="6" t="s">
        <v>307</v>
      </c>
      <c r="B5" s="26">
        <v>30389</v>
      </c>
      <c r="C5" s="27">
        <v>550</v>
      </c>
      <c r="D5" s="27">
        <v>1632</v>
      </c>
      <c r="E5" s="27">
        <v>27800</v>
      </c>
      <c r="F5" s="27">
        <v>30198</v>
      </c>
      <c r="G5" s="27">
        <v>583</v>
      </c>
      <c r="H5" s="27">
        <v>1656</v>
      </c>
      <c r="I5" s="27">
        <v>26400</v>
      </c>
      <c r="J5" s="30">
        <v>54200</v>
      </c>
    </row>
    <row r="6" hidden="1" spans="1:10">
      <c r="A6" s="16" t="s">
        <v>331</v>
      </c>
      <c r="B6" s="28">
        <v>3770</v>
      </c>
      <c r="C6" s="28">
        <v>70</v>
      </c>
      <c r="D6" s="28">
        <v>241</v>
      </c>
      <c r="E6" s="28">
        <v>0</v>
      </c>
      <c r="F6" s="28">
        <v>3945</v>
      </c>
      <c r="G6" s="28">
        <v>72</v>
      </c>
      <c r="H6" s="28">
        <v>242</v>
      </c>
      <c r="I6" s="28">
        <v>0</v>
      </c>
      <c r="J6" s="28">
        <v>0</v>
      </c>
    </row>
    <row r="7" hidden="1" spans="1:10">
      <c r="A7" s="12" t="s">
        <v>330</v>
      </c>
      <c r="B7" s="28">
        <v>3770</v>
      </c>
      <c r="C7" s="28">
        <v>70</v>
      </c>
      <c r="D7" s="28">
        <v>241</v>
      </c>
      <c r="E7" s="28">
        <v>0</v>
      </c>
      <c r="F7" s="28">
        <v>3945</v>
      </c>
      <c r="G7" s="28">
        <v>72</v>
      </c>
      <c r="H7" s="28">
        <v>242</v>
      </c>
      <c r="I7" s="28">
        <v>0</v>
      </c>
      <c r="J7" s="28">
        <v>0</v>
      </c>
    </row>
    <row r="8" hidden="1" spans="1:10">
      <c r="A8" s="16" t="s">
        <v>311</v>
      </c>
      <c r="B8" s="28">
        <v>5815</v>
      </c>
      <c r="C8" s="28">
        <v>103</v>
      </c>
      <c r="D8" s="28">
        <v>262</v>
      </c>
      <c r="E8" s="28">
        <v>0</v>
      </c>
      <c r="F8" s="28">
        <v>5989</v>
      </c>
      <c r="G8" s="28">
        <v>108</v>
      </c>
      <c r="H8" s="28">
        <v>273</v>
      </c>
      <c r="I8" s="28">
        <v>0</v>
      </c>
      <c r="J8" s="28">
        <v>0</v>
      </c>
    </row>
    <row r="9" hidden="1" spans="1:10">
      <c r="A9" s="12" t="s">
        <v>310</v>
      </c>
      <c r="B9" s="28">
        <v>5815</v>
      </c>
      <c r="C9" s="28">
        <v>103</v>
      </c>
      <c r="D9" s="28">
        <v>262</v>
      </c>
      <c r="E9" s="28">
        <v>0</v>
      </c>
      <c r="F9" s="28">
        <v>5989</v>
      </c>
      <c r="G9" s="28">
        <v>108</v>
      </c>
      <c r="H9" s="28">
        <v>273</v>
      </c>
      <c r="I9" s="28">
        <v>0</v>
      </c>
      <c r="J9" s="28">
        <v>0</v>
      </c>
    </row>
    <row r="10" hidden="1" spans="1:10">
      <c r="A10" s="16" t="s">
        <v>309</v>
      </c>
      <c r="B10" s="28">
        <v>2189</v>
      </c>
      <c r="C10" s="28">
        <v>0</v>
      </c>
      <c r="D10" s="28">
        <v>0</v>
      </c>
      <c r="E10" s="28">
        <v>0</v>
      </c>
      <c r="F10" s="28">
        <v>2298</v>
      </c>
      <c r="G10" s="28">
        <v>45</v>
      </c>
      <c r="H10" s="28">
        <v>116</v>
      </c>
      <c r="I10" s="28">
        <v>0</v>
      </c>
      <c r="J10" s="28">
        <v>0</v>
      </c>
    </row>
    <row r="11" hidden="1" spans="1:10">
      <c r="A11" s="12" t="s">
        <v>308</v>
      </c>
      <c r="B11" s="28">
        <v>2189</v>
      </c>
      <c r="C11" s="28">
        <v>0</v>
      </c>
      <c r="D11" s="28">
        <v>0</v>
      </c>
      <c r="E11" s="28">
        <v>0</v>
      </c>
      <c r="F11" s="28">
        <v>2298</v>
      </c>
      <c r="G11" s="28">
        <v>45</v>
      </c>
      <c r="H11" s="28">
        <v>116</v>
      </c>
      <c r="I11" s="28">
        <v>0</v>
      </c>
      <c r="J11" s="28">
        <v>0</v>
      </c>
    </row>
    <row r="12" hidden="1" spans="1:10">
      <c r="A12" s="16" t="s">
        <v>335</v>
      </c>
      <c r="B12" s="28">
        <v>3818</v>
      </c>
      <c r="C12" s="28">
        <v>70</v>
      </c>
      <c r="D12" s="28">
        <v>251</v>
      </c>
      <c r="E12" s="28">
        <v>0</v>
      </c>
      <c r="F12" s="28">
        <v>3771</v>
      </c>
      <c r="G12" s="28">
        <v>70</v>
      </c>
      <c r="H12" s="28">
        <v>259</v>
      </c>
      <c r="I12" s="28">
        <v>0</v>
      </c>
      <c r="J12" s="28">
        <v>0</v>
      </c>
    </row>
    <row r="13" hidden="1" spans="1:10">
      <c r="A13" s="12" t="s">
        <v>334</v>
      </c>
      <c r="B13" s="28">
        <v>3818</v>
      </c>
      <c r="C13" s="28">
        <v>70</v>
      </c>
      <c r="D13" s="28">
        <v>251</v>
      </c>
      <c r="E13" s="28">
        <v>0</v>
      </c>
      <c r="F13" s="28">
        <v>3771</v>
      </c>
      <c r="G13" s="28">
        <v>70</v>
      </c>
      <c r="H13" s="28">
        <v>259</v>
      </c>
      <c r="I13" s="28">
        <v>0</v>
      </c>
      <c r="J13" s="28">
        <v>0</v>
      </c>
    </row>
    <row r="14" hidden="1" spans="1:10">
      <c r="A14" s="16" t="s">
        <v>313</v>
      </c>
      <c r="B14" s="28">
        <v>4369</v>
      </c>
      <c r="C14" s="28">
        <v>87</v>
      </c>
      <c r="D14" s="28">
        <v>210</v>
      </c>
      <c r="E14" s="28">
        <v>0</v>
      </c>
      <c r="F14" s="28">
        <v>4349</v>
      </c>
      <c r="G14" s="28">
        <v>80</v>
      </c>
      <c r="H14" s="28">
        <v>196</v>
      </c>
      <c r="I14" s="28">
        <v>0</v>
      </c>
      <c r="J14" s="28">
        <v>0</v>
      </c>
    </row>
    <row r="15" hidden="1" spans="1:10">
      <c r="A15" s="12" t="s">
        <v>312</v>
      </c>
      <c r="B15" s="28">
        <v>4369</v>
      </c>
      <c r="C15" s="28">
        <v>87</v>
      </c>
      <c r="D15" s="28">
        <v>210</v>
      </c>
      <c r="E15" s="28">
        <v>0</v>
      </c>
      <c r="F15" s="28">
        <v>4349</v>
      </c>
      <c r="G15" s="28">
        <v>80</v>
      </c>
      <c r="H15" s="28">
        <v>196</v>
      </c>
      <c r="I15" s="28">
        <v>0</v>
      </c>
      <c r="J15" s="28">
        <v>0</v>
      </c>
    </row>
    <row r="16" hidden="1" spans="1:10">
      <c r="A16" s="16" t="s">
        <v>329</v>
      </c>
      <c r="B16" s="28">
        <v>1151</v>
      </c>
      <c r="C16" s="28">
        <v>27</v>
      </c>
      <c r="D16" s="28">
        <v>148</v>
      </c>
      <c r="E16" s="28">
        <v>0</v>
      </c>
      <c r="F16" s="28">
        <v>2256</v>
      </c>
      <c r="G16" s="28">
        <v>46</v>
      </c>
      <c r="H16" s="28">
        <v>130</v>
      </c>
      <c r="I16" s="28">
        <v>0</v>
      </c>
      <c r="J16" s="28">
        <v>0</v>
      </c>
    </row>
    <row r="17" hidden="1" spans="1:10">
      <c r="A17" s="12" t="s">
        <v>328</v>
      </c>
      <c r="B17" s="28">
        <v>1151</v>
      </c>
      <c r="C17" s="28">
        <v>27</v>
      </c>
      <c r="D17" s="28">
        <v>148</v>
      </c>
      <c r="E17" s="28">
        <v>0</v>
      </c>
      <c r="F17" s="28">
        <v>2256</v>
      </c>
      <c r="G17" s="28">
        <v>46</v>
      </c>
      <c r="H17" s="28">
        <v>130</v>
      </c>
      <c r="I17" s="28">
        <v>0</v>
      </c>
      <c r="J17" s="28">
        <v>0</v>
      </c>
    </row>
    <row r="18" hidden="1" spans="1:10">
      <c r="A18" s="16" t="s">
        <v>327</v>
      </c>
      <c r="B18" s="28">
        <v>1797</v>
      </c>
      <c r="C18" s="28">
        <v>36</v>
      </c>
      <c r="D18" s="28">
        <v>105</v>
      </c>
      <c r="E18" s="28">
        <v>0</v>
      </c>
      <c r="F18" s="28">
        <v>2033</v>
      </c>
      <c r="G18" s="28">
        <v>40</v>
      </c>
      <c r="H18" s="28">
        <v>117</v>
      </c>
      <c r="I18" s="28">
        <v>0</v>
      </c>
      <c r="J18" s="28">
        <v>0</v>
      </c>
    </row>
    <row r="19" hidden="1" spans="1:10">
      <c r="A19" s="12" t="s">
        <v>326</v>
      </c>
      <c r="B19" s="28">
        <v>1797</v>
      </c>
      <c r="C19" s="28">
        <v>36</v>
      </c>
      <c r="D19" s="28">
        <v>105</v>
      </c>
      <c r="E19" s="28">
        <v>0</v>
      </c>
      <c r="F19" s="28">
        <v>2033</v>
      </c>
      <c r="G19" s="28">
        <v>40</v>
      </c>
      <c r="H19" s="28">
        <v>117</v>
      </c>
      <c r="I19" s="28">
        <v>0</v>
      </c>
      <c r="J19" s="28">
        <v>0</v>
      </c>
    </row>
    <row r="20" hidden="1" spans="1:10">
      <c r="A20" s="16" t="s">
        <v>315</v>
      </c>
      <c r="B20" s="28">
        <v>329</v>
      </c>
      <c r="C20" s="28">
        <v>6</v>
      </c>
      <c r="D20" s="28">
        <v>15</v>
      </c>
      <c r="E20" s="28">
        <v>0</v>
      </c>
      <c r="F20" s="28">
        <v>571</v>
      </c>
      <c r="G20" s="28">
        <v>13</v>
      </c>
      <c r="H20" s="28">
        <v>38</v>
      </c>
      <c r="I20" s="28">
        <v>0</v>
      </c>
      <c r="J20" s="28">
        <v>0</v>
      </c>
    </row>
    <row r="21" hidden="1" spans="1:10">
      <c r="A21" s="12" t="s">
        <v>314</v>
      </c>
      <c r="B21" s="28">
        <v>329</v>
      </c>
      <c r="C21" s="28">
        <v>6</v>
      </c>
      <c r="D21" s="28">
        <v>15</v>
      </c>
      <c r="E21" s="28">
        <v>0</v>
      </c>
      <c r="F21" s="28">
        <v>571</v>
      </c>
      <c r="G21" s="28">
        <v>13</v>
      </c>
      <c r="H21" s="28">
        <v>38</v>
      </c>
      <c r="I21" s="28">
        <v>0</v>
      </c>
      <c r="J21" s="28">
        <v>0</v>
      </c>
    </row>
    <row r="22" hidden="1" spans="1:10">
      <c r="A22" s="16" t="s">
        <v>321</v>
      </c>
      <c r="B22" s="28">
        <v>2861</v>
      </c>
      <c r="C22" s="28">
        <v>58</v>
      </c>
      <c r="D22" s="28">
        <v>150</v>
      </c>
      <c r="E22" s="28">
        <v>0</v>
      </c>
      <c r="F22" s="28">
        <v>671</v>
      </c>
      <c r="G22" s="28">
        <v>14</v>
      </c>
      <c r="H22" s="28">
        <v>34</v>
      </c>
      <c r="I22" s="28">
        <v>0</v>
      </c>
      <c r="J22" s="28">
        <v>0</v>
      </c>
    </row>
    <row r="23" hidden="1" spans="1:10">
      <c r="A23" s="12" t="s">
        <v>320</v>
      </c>
      <c r="B23" s="28">
        <v>2861</v>
      </c>
      <c r="C23" s="28">
        <v>58</v>
      </c>
      <c r="D23" s="28">
        <v>150</v>
      </c>
      <c r="E23" s="28">
        <v>0</v>
      </c>
      <c r="F23" s="28">
        <v>671</v>
      </c>
      <c r="G23" s="28">
        <v>14</v>
      </c>
      <c r="H23" s="28">
        <v>34</v>
      </c>
      <c r="I23" s="28">
        <v>0</v>
      </c>
      <c r="J23" s="28">
        <v>0</v>
      </c>
    </row>
    <row r="24" ht="24" customHeight="1" spans="1:10">
      <c r="A24" s="20" t="s">
        <v>323</v>
      </c>
      <c r="B24" s="26">
        <v>82</v>
      </c>
      <c r="C24" s="27">
        <v>6</v>
      </c>
      <c r="D24" s="27">
        <v>8</v>
      </c>
      <c r="E24" s="27">
        <v>13600</v>
      </c>
      <c r="F24" s="27">
        <v>48</v>
      </c>
      <c r="G24" s="27">
        <v>5</v>
      </c>
      <c r="H24" s="27">
        <v>10</v>
      </c>
      <c r="I24" s="27">
        <v>12000</v>
      </c>
      <c r="J24" s="30">
        <v>25600</v>
      </c>
    </row>
    <row r="25" ht="24" customHeight="1" spans="1:10">
      <c r="A25" s="14" t="s">
        <v>322</v>
      </c>
      <c r="B25" s="26">
        <v>82</v>
      </c>
      <c r="C25" s="27">
        <v>6</v>
      </c>
      <c r="D25" s="27">
        <v>8</v>
      </c>
      <c r="E25" s="27">
        <v>13600</v>
      </c>
      <c r="F25" s="27">
        <v>48</v>
      </c>
      <c r="G25" s="27">
        <v>5</v>
      </c>
      <c r="H25" s="27">
        <v>10</v>
      </c>
      <c r="I25" s="27">
        <v>12000</v>
      </c>
      <c r="J25" s="30">
        <v>25600</v>
      </c>
    </row>
    <row r="26" hidden="1" spans="1:10">
      <c r="A26" s="16" t="s">
        <v>317</v>
      </c>
      <c r="B26" s="28">
        <v>1049</v>
      </c>
      <c r="C26" s="28">
        <v>21</v>
      </c>
      <c r="D26" s="28">
        <v>60</v>
      </c>
      <c r="E26" s="28">
        <v>0</v>
      </c>
      <c r="F26" s="28">
        <v>1162</v>
      </c>
      <c r="G26" s="28">
        <v>23</v>
      </c>
      <c r="H26" s="28">
        <v>59</v>
      </c>
      <c r="I26" s="28">
        <v>0</v>
      </c>
      <c r="J26" s="28">
        <v>0</v>
      </c>
    </row>
    <row r="27" hidden="1" spans="1:10">
      <c r="A27" s="12" t="s">
        <v>316</v>
      </c>
      <c r="B27" s="28">
        <v>1049</v>
      </c>
      <c r="C27" s="28">
        <v>21</v>
      </c>
      <c r="D27" s="28">
        <v>60</v>
      </c>
      <c r="E27" s="28">
        <v>0</v>
      </c>
      <c r="F27" s="28">
        <v>1162</v>
      </c>
      <c r="G27" s="28">
        <v>23</v>
      </c>
      <c r="H27" s="28">
        <v>59</v>
      </c>
      <c r="I27" s="28">
        <v>0</v>
      </c>
      <c r="J27" s="28">
        <v>0</v>
      </c>
    </row>
    <row r="28" hidden="1" spans="1:10">
      <c r="A28" s="16" t="s">
        <v>333</v>
      </c>
      <c r="B28" s="28">
        <v>563</v>
      </c>
      <c r="C28" s="28">
        <v>12</v>
      </c>
      <c r="D28" s="28">
        <v>53</v>
      </c>
      <c r="E28" s="28">
        <v>0</v>
      </c>
      <c r="F28" s="28">
        <v>440</v>
      </c>
      <c r="G28" s="28">
        <v>12</v>
      </c>
      <c r="H28" s="28">
        <v>53</v>
      </c>
      <c r="I28" s="28">
        <v>0</v>
      </c>
      <c r="J28" s="28">
        <v>0</v>
      </c>
    </row>
    <row r="29" hidden="1" spans="1:10">
      <c r="A29" s="12" t="s">
        <v>332</v>
      </c>
      <c r="B29" s="28">
        <v>563</v>
      </c>
      <c r="C29" s="28">
        <v>12</v>
      </c>
      <c r="D29" s="28">
        <v>53</v>
      </c>
      <c r="E29" s="28">
        <v>0</v>
      </c>
      <c r="F29" s="28">
        <v>440</v>
      </c>
      <c r="G29" s="28">
        <v>12</v>
      </c>
      <c r="H29" s="28">
        <v>53</v>
      </c>
      <c r="I29" s="28">
        <v>0</v>
      </c>
      <c r="J29" s="28">
        <v>0</v>
      </c>
    </row>
    <row r="30" ht="24" customHeight="1" spans="1:10">
      <c r="A30" s="20" t="s">
        <v>325</v>
      </c>
      <c r="B30" s="26">
        <v>98</v>
      </c>
      <c r="C30" s="27">
        <v>6</v>
      </c>
      <c r="D30" s="27">
        <v>11</v>
      </c>
      <c r="E30" s="27">
        <v>14200</v>
      </c>
      <c r="F30" s="27">
        <v>86</v>
      </c>
      <c r="G30" s="27">
        <v>6</v>
      </c>
      <c r="H30" s="27">
        <v>12</v>
      </c>
      <c r="I30" s="27">
        <v>14400</v>
      </c>
      <c r="J30" s="30">
        <v>28600</v>
      </c>
    </row>
    <row r="31" ht="24" customHeight="1" spans="1:10">
      <c r="A31" s="14" t="s">
        <v>324</v>
      </c>
      <c r="B31" s="26">
        <v>98</v>
      </c>
      <c r="C31" s="27">
        <v>6</v>
      </c>
      <c r="D31" s="27">
        <v>11</v>
      </c>
      <c r="E31" s="27">
        <v>14200</v>
      </c>
      <c r="F31" s="27">
        <v>86</v>
      </c>
      <c r="G31" s="27">
        <v>6</v>
      </c>
      <c r="H31" s="27">
        <v>12</v>
      </c>
      <c r="I31" s="27">
        <v>14400</v>
      </c>
      <c r="J31" s="30">
        <v>28600</v>
      </c>
    </row>
    <row r="32" hidden="1" spans="1:10">
      <c r="A32" s="16" t="s">
        <v>319</v>
      </c>
      <c r="B32" s="28">
        <v>2498</v>
      </c>
      <c r="C32" s="28">
        <v>48</v>
      </c>
      <c r="D32" s="28">
        <v>118</v>
      </c>
      <c r="E32" s="28">
        <v>0</v>
      </c>
      <c r="F32" s="28">
        <v>2579</v>
      </c>
      <c r="G32" s="28">
        <v>49</v>
      </c>
      <c r="H32" s="28">
        <v>117</v>
      </c>
      <c r="I32" s="28">
        <v>0</v>
      </c>
      <c r="J32" s="28">
        <v>0</v>
      </c>
    </row>
    <row r="33" hidden="1" spans="1:10">
      <c r="A33" s="12" t="s">
        <v>318</v>
      </c>
      <c r="B33" s="28">
        <v>2498</v>
      </c>
      <c r="C33" s="28">
        <v>48</v>
      </c>
      <c r="D33" s="28">
        <v>118</v>
      </c>
      <c r="E33" s="28">
        <v>0</v>
      </c>
      <c r="F33" s="28">
        <v>2579</v>
      </c>
      <c r="G33" s="28">
        <v>49</v>
      </c>
      <c r="H33" s="28">
        <v>117</v>
      </c>
      <c r="I33" s="28">
        <v>0</v>
      </c>
      <c r="J33" s="28">
        <v>0</v>
      </c>
    </row>
    <row r="34" ht="24" customHeight="1" spans="1:10">
      <c r="A34" s="6" t="s">
        <v>41</v>
      </c>
      <c r="B34" s="26">
        <v>20207</v>
      </c>
      <c r="C34" s="27">
        <v>427</v>
      </c>
      <c r="D34" s="27">
        <v>1219</v>
      </c>
      <c r="E34" s="27">
        <v>61400</v>
      </c>
      <c r="F34" s="27">
        <v>20960</v>
      </c>
      <c r="G34" s="27">
        <v>432</v>
      </c>
      <c r="H34" s="27">
        <v>1182</v>
      </c>
      <c r="I34" s="27">
        <v>55000</v>
      </c>
      <c r="J34" s="30">
        <v>116400</v>
      </c>
    </row>
    <row r="35" hidden="1" spans="1:10">
      <c r="A35" s="16" t="s">
        <v>47</v>
      </c>
      <c r="B35" s="28">
        <v>3625</v>
      </c>
      <c r="C35" s="28">
        <v>72</v>
      </c>
      <c r="D35" s="28">
        <v>191</v>
      </c>
      <c r="E35" s="28">
        <v>0</v>
      </c>
      <c r="F35" s="28">
        <v>3562</v>
      </c>
      <c r="G35" s="28">
        <v>68</v>
      </c>
      <c r="H35" s="28">
        <v>189</v>
      </c>
      <c r="I35" s="28">
        <v>0</v>
      </c>
      <c r="J35" s="28">
        <v>0</v>
      </c>
    </row>
    <row r="36" hidden="1" spans="1:10">
      <c r="A36" s="12" t="s">
        <v>46</v>
      </c>
      <c r="B36" s="28">
        <v>3625</v>
      </c>
      <c r="C36" s="28">
        <v>72</v>
      </c>
      <c r="D36" s="28">
        <v>191</v>
      </c>
      <c r="E36" s="28">
        <v>0</v>
      </c>
      <c r="F36" s="28">
        <v>3562</v>
      </c>
      <c r="G36" s="28">
        <v>68</v>
      </c>
      <c r="H36" s="28">
        <v>189</v>
      </c>
      <c r="I36" s="28">
        <v>0</v>
      </c>
      <c r="J36" s="28">
        <v>0</v>
      </c>
    </row>
    <row r="37" hidden="1" spans="1:10">
      <c r="A37" s="16" t="s">
        <v>66</v>
      </c>
      <c r="B37" s="28">
        <v>3443</v>
      </c>
      <c r="C37" s="28">
        <v>65</v>
      </c>
      <c r="D37" s="28">
        <v>257</v>
      </c>
      <c r="E37" s="28">
        <v>0</v>
      </c>
      <c r="F37" s="28">
        <v>3491</v>
      </c>
      <c r="G37" s="28">
        <v>64</v>
      </c>
      <c r="H37" s="28">
        <v>231</v>
      </c>
      <c r="I37" s="28">
        <v>0</v>
      </c>
      <c r="J37" s="28">
        <v>0</v>
      </c>
    </row>
    <row r="38" hidden="1" spans="1:10">
      <c r="A38" s="12" t="s">
        <v>65</v>
      </c>
      <c r="B38" s="28">
        <v>3443</v>
      </c>
      <c r="C38" s="28">
        <v>65</v>
      </c>
      <c r="D38" s="28">
        <v>257</v>
      </c>
      <c r="E38" s="28">
        <v>0</v>
      </c>
      <c r="F38" s="28">
        <v>3491</v>
      </c>
      <c r="G38" s="28">
        <v>64</v>
      </c>
      <c r="H38" s="28">
        <v>231</v>
      </c>
      <c r="I38" s="28">
        <v>0</v>
      </c>
      <c r="J38" s="28">
        <v>0</v>
      </c>
    </row>
    <row r="39" hidden="1" spans="1:10">
      <c r="A39" s="16" t="s">
        <v>49</v>
      </c>
      <c r="B39" s="28">
        <v>3817</v>
      </c>
      <c r="C39" s="28">
        <v>75</v>
      </c>
      <c r="D39" s="28">
        <v>200</v>
      </c>
      <c r="E39" s="28">
        <v>0</v>
      </c>
      <c r="F39" s="28">
        <v>3692</v>
      </c>
      <c r="G39" s="28">
        <v>73</v>
      </c>
      <c r="H39" s="28">
        <v>182</v>
      </c>
      <c r="I39" s="28">
        <v>0</v>
      </c>
      <c r="J39" s="28">
        <v>0</v>
      </c>
    </row>
    <row r="40" hidden="1" spans="1:10">
      <c r="A40" s="12" t="s">
        <v>48</v>
      </c>
      <c r="B40" s="28">
        <v>3817</v>
      </c>
      <c r="C40" s="28">
        <v>75</v>
      </c>
      <c r="D40" s="28">
        <v>200</v>
      </c>
      <c r="E40" s="28">
        <v>0</v>
      </c>
      <c r="F40" s="28">
        <v>3692</v>
      </c>
      <c r="G40" s="28">
        <v>73</v>
      </c>
      <c r="H40" s="28">
        <v>182</v>
      </c>
      <c r="I40" s="28">
        <v>0</v>
      </c>
      <c r="J40" s="28">
        <v>0</v>
      </c>
    </row>
    <row r="41" hidden="1" spans="1:10">
      <c r="A41" s="16" t="s">
        <v>68</v>
      </c>
      <c r="B41" s="28">
        <v>1907</v>
      </c>
      <c r="C41" s="28">
        <v>38</v>
      </c>
      <c r="D41" s="28">
        <v>139</v>
      </c>
      <c r="E41" s="28">
        <v>0</v>
      </c>
      <c r="F41" s="28">
        <v>1831</v>
      </c>
      <c r="G41" s="28">
        <v>36</v>
      </c>
      <c r="H41" s="28">
        <v>137</v>
      </c>
      <c r="I41" s="28">
        <v>0</v>
      </c>
      <c r="J41" s="28">
        <v>0</v>
      </c>
    </row>
    <row r="42" hidden="1" spans="1:10">
      <c r="A42" s="12" t="s">
        <v>67</v>
      </c>
      <c r="B42" s="28">
        <v>1907</v>
      </c>
      <c r="C42" s="28">
        <v>38</v>
      </c>
      <c r="D42" s="28">
        <v>139</v>
      </c>
      <c r="E42" s="28">
        <v>0</v>
      </c>
      <c r="F42" s="28">
        <v>1831</v>
      </c>
      <c r="G42" s="28">
        <v>36</v>
      </c>
      <c r="H42" s="28">
        <v>137</v>
      </c>
      <c r="I42" s="28">
        <v>0</v>
      </c>
      <c r="J42" s="28">
        <v>0</v>
      </c>
    </row>
    <row r="43" ht="24" customHeight="1" spans="1:10">
      <c r="A43" s="20" t="s">
        <v>43</v>
      </c>
      <c r="B43" s="26">
        <v>2116</v>
      </c>
      <c r="C43" s="27">
        <v>69</v>
      </c>
      <c r="D43" s="27">
        <v>140</v>
      </c>
      <c r="E43" s="27">
        <v>61400</v>
      </c>
      <c r="F43" s="27">
        <v>2147</v>
      </c>
      <c r="G43" s="27">
        <v>67</v>
      </c>
      <c r="H43" s="27">
        <v>138</v>
      </c>
      <c r="I43" s="27">
        <v>55000</v>
      </c>
      <c r="J43" s="30">
        <v>116400</v>
      </c>
    </row>
    <row r="44" ht="24" customHeight="1" spans="1:10">
      <c r="A44" s="14" t="s">
        <v>52</v>
      </c>
      <c r="B44" s="26">
        <v>133</v>
      </c>
      <c r="C44" s="27">
        <v>6</v>
      </c>
      <c r="D44" s="27">
        <v>13</v>
      </c>
      <c r="E44" s="27">
        <v>7300</v>
      </c>
      <c r="F44" s="27">
        <v>154</v>
      </c>
      <c r="G44" s="27">
        <v>6</v>
      </c>
      <c r="H44" s="27">
        <v>10</v>
      </c>
      <c r="I44" s="27">
        <v>7000</v>
      </c>
      <c r="J44" s="30">
        <v>14300</v>
      </c>
    </row>
    <row r="45" ht="24" customHeight="1" spans="1:10">
      <c r="A45" s="14" t="s">
        <v>50</v>
      </c>
      <c r="B45" s="26">
        <v>37</v>
      </c>
      <c r="C45" s="27">
        <v>5</v>
      </c>
      <c r="D45" s="27">
        <v>5</v>
      </c>
      <c r="E45" s="27">
        <v>11000</v>
      </c>
      <c r="F45" s="27">
        <v>19</v>
      </c>
      <c r="G45" s="27">
        <v>4</v>
      </c>
      <c r="H45" s="27">
        <v>3</v>
      </c>
      <c r="I45" s="27">
        <v>8600</v>
      </c>
      <c r="J45" s="30">
        <v>19600</v>
      </c>
    </row>
    <row r="46" hidden="1" spans="1:10">
      <c r="A46" s="12" t="s">
        <v>56</v>
      </c>
      <c r="B46" s="28">
        <v>1369</v>
      </c>
      <c r="C46" s="28">
        <v>27</v>
      </c>
      <c r="D46" s="28">
        <v>72</v>
      </c>
      <c r="E46" s="28">
        <v>0</v>
      </c>
      <c r="F46" s="28">
        <v>1466</v>
      </c>
      <c r="G46" s="28">
        <v>29</v>
      </c>
      <c r="H46" s="28">
        <v>74</v>
      </c>
      <c r="I46" s="28">
        <v>0</v>
      </c>
      <c r="J46" s="28">
        <v>0</v>
      </c>
    </row>
    <row r="47" ht="24" customHeight="1" spans="1:10">
      <c r="A47" s="14" t="s">
        <v>57</v>
      </c>
      <c r="B47" s="26">
        <v>144</v>
      </c>
      <c r="C47" s="27">
        <v>6</v>
      </c>
      <c r="D47" s="27">
        <v>11</v>
      </c>
      <c r="E47" s="27">
        <v>7100</v>
      </c>
      <c r="F47" s="27">
        <v>115</v>
      </c>
      <c r="G47" s="27">
        <v>6</v>
      </c>
      <c r="H47" s="27">
        <v>10</v>
      </c>
      <c r="I47" s="27">
        <v>7000</v>
      </c>
      <c r="J47" s="30">
        <v>14100</v>
      </c>
    </row>
    <row r="48" ht="24" customHeight="1" spans="1:10">
      <c r="A48" s="14" t="s">
        <v>51</v>
      </c>
      <c r="B48" s="26">
        <v>14</v>
      </c>
      <c r="C48" s="27">
        <v>2</v>
      </c>
      <c r="D48" s="27">
        <v>2</v>
      </c>
      <c r="E48" s="27">
        <v>4400</v>
      </c>
      <c r="F48" s="27">
        <v>13</v>
      </c>
      <c r="G48" s="27">
        <v>2</v>
      </c>
      <c r="H48" s="27">
        <v>2</v>
      </c>
      <c r="I48" s="27">
        <v>4400</v>
      </c>
      <c r="J48" s="30">
        <v>8800</v>
      </c>
    </row>
    <row r="49" hidden="1" spans="1:10">
      <c r="A49" s="12" t="s">
        <v>53</v>
      </c>
      <c r="B49" s="28">
        <v>298</v>
      </c>
      <c r="C49" s="28">
        <v>7</v>
      </c>
      <c r="D49" s="28">
        <v>16</v>
      </c>
      <c r="E49" s="28">
        <v>0</v>
      </c>
      <c r="F49" s="28">
        <v>289</v>
      </c>
      <c r="G49" s="28">
        <v>7</v>
      </c>
      <c r="H49" s="28">
        <v>16</v>
      </c>
      <c r="I49" s="28">
        <v>0</v>
      </c>
      <c r="J49" s="28">
        <v>0</v>
      </c>
    </row>
    <row r="50" ht="24" customHeight="1" spans="1:10">
      <c r="A50" s="14" t="s">
        <v>59</v>
      </c>
      <c r="B50" s="26">
        <v>54</v>
      </c>
      <c r="C50" s="27">
        <v>6</v>
      </c>
      <c r="D50" s="27">
        <v>4</v>
      </c>
      <c r="E50" s="27">
        <v>12800</v>
      </c>
      <c r="F50" s="27">
        <v>39</v>
      </c>
      <c r="G50" s="27">
        <v>5</v>
      </c>
      <c r="H50" s="27">
        <v>7</v>
      </c>
      <c r="I50" s="27">
        <v>11400</v>
      </c>
      <c r="J50" s="30">
        <v>24200</v>
      </c>
    </row>
    <row r="51" ht="24" customHeight="1" spans="1:10">
      <c r="A51" s="14" t="s">
        <v>42</v>
      </c>
      <c r="B51" s="26">
        <v>12</v>
      </c>
      <c r="C51" s="27">
        <v>3</v>
      </c>
      <c r="D51" s="27">
        <v>5</v>
      </c>
      <c r="E51" s="27">
        <v>7000</v>
      </c>
      <c r="F51" s="27">
        <v>13</v>
      </c>
      <c r="G51" s="27">
        <v>2</v>
      </c>
      <c r="H51" s="27">
        <v>6</v>
      </c>
      <c r="I51" s="27">
        <v>5200</v>
      </c>
      <c r="J51" s="30">
        <v>12200</v>
      </c>
    </row>
    <row r="52" ht="24" customHeight="1" spans="1:10">
      <c r="A52" s="14" t="s">
        <v>60</v>
      </c>
      <c r="B52" s="26">
        <v>45</v>
      </c>
      <c r="C52" s="27">
        <v>5</v>
      </c>
      <c r="D52" s="27">
        <v>9</v>
      </c>
      <c r="E52" s="27">
        <v>11800</v>
      </c>
      <c r="F52" s="27">
        <v>36</v>
      </c>
      <c r="G52" s="27">
        <v>5</v>
      </c>
      <c r="H52" s="27">
        <v>7</v>
      </c>
      <c r="I52" s="27">
        <v>11400</v>
      </c>
      <c r="J52" s="30">
        <v>23200</v>
      </c>
    </row>
    <row r="53" hidden="1" spans="1:10">
      <c r="A53" s="12" t="s">
        <v>61</v>
      </c>
      <c r="B53" s="28">
        <v>10</v>
      </c>
      <c r="C53" s="28">
        <v>2</v>
      </c>
      <c r="D53" s="28">
        <v>3</v>
      </c>
      <c r="E53" s="28">
        <v>0</v>
      </c>
      <c r="F53" s="28">
        <v>3</v>
      </c>
      <c r="G53" s="28">
        <v>1</v>
      </c>
      <c r="H53" s="28">
        <v>3</v>
      </c>
      <c r="I53" s="28">
        <v>0</v>
      </c>
      <c r="J53" s="28">
        <v>0</v>
      </c>
    </row>
    <row r="54" hidden="1" spans="1:10">
      <c r="A54" s="16" t="s">
        <v>55</v>
      </c>
      <c r="B54" s="28">
        <v>1886</v>
      </c>
      <c r="C54" s="28">
        <v>40</v>
      </c>
      <c r="D54" s="28">
        <v>105</v>
      </c>
      <c r="E54" s="28">
        <v>0</v>
      </c>
      <c r="F54" s="28">
        <v>2191</v>
      </c>
      <c r="G54" s="28">
        <v>45</v>
      </c>
      <c r="H54" s="28">
        <v>106</v>
      </c>
      <c r="I54" s="28">
        <v>0</v>
      </c>
      <c r="J54" s="28">
        <v>0</v>
      </c>
    </row>
    <row r="55" hidden="1" spans="1:10">
      <c r="A55" s="12" t="s">
        <v>54</v>
      </c>
      <c r="B55" s="28">
        <v>1886</v>
      </c>
      <c r="C55" s="28">
        <v>40</v>
      </c>
      <c r="D55" s="28">
        <v>105</v>
      </c>
      <c r="E55" s="28">
        <v>0</v>
      </c>
      <c r="F55" s="28">
        <v>2191</v>
      </c>
      <c r="G55" s="28">
        <v>45</v>
      </c>
      <c r="H55" s="28">
        <v>106</v>
      </c>
      <c r="I55" s="28">
        <v>0</v>
      </c>
      <c r="J55" s="28">
        <v>0</v>
      </c>
    </row>
    <row r="56" hidden="1" spans="1:10">
      <c r="A56" s="16" t="s">
        <v>63</v>
      </c>
      <c r="B56" s="28">
        <v>224</v>
      </c>
      <c r="C56" s="28">
        <v>5</v>
      </c>
      <c r="D56" s="28">
        <v>17</v>
      </c>
      <c r="E56" s="28">
        <v>0</v>
      </c>
      <c r="F56" s="28">
        <v>598</v>
      </c>
      <c r="G56" s="28">
        <v>13</v>
      </c>
      <c r="H56" s="28">
        <v>46</v>
      </c>
      <c r="I56" s="28">
        <v>0</v>
      </c>
      <c r="J56" s="28">
        <v>0</v>
      </c>
    </row>
    <row r="57" hidden="1" spans="1:10">
      <c r="A57" s="12" t="s">
        <v>62</v>
      </c>
      <c r="B57" s="28">
        <v>224</v>
      </c>
      <c r="C57" s="28">
        <v>5</v>
      </c>
      <c r="D57" s="28">
        <v>17</v>
      </c>
      <c r="E57" s="28">
        <v>0</v>
      </c>
      <c r="F57" s="28">
        <v>598</v>
      </c>
      <c r="G57" s="28">
        <v>13</v>
      </c>
      <c r="H57" s="28">
        <v>46</v>
      </c>
      <c r="I57" s="28">
        <v>0</v>
      </c>
      <c r="J57" s="28">
        <v>0</v>
      </c>
    </row>
    <row r="58" hidden="1" spans="1:10">
      <c r="A58" s="16" t="s">
        <v>45</v>
      </c>
      <c r="B58" s="28">
        <v>3189</v>
      </c>
      <c r="C58" s="28">
        <v>63</v>
      </c>
      <c r="D58" s="28">
        <v>170</v>
      </c>
      <c r="E58" s="28">
        <v>0</v>
      </c>
      <c r="F58" s="28">
        <v>3448</v>
      </c>
      <c r="G58" s="28">
        <v>66</v>
      </c>
      <c r="H58" s="28">
        <v>153</v>
      </c>
      <c r="I58" s="28">
        <v>0</v>
      </c>
      <c r="J58" s="28">
        <v>0</v>
      </c>
    </row>
    <row r="59" hidden="1" spans="1:10">
      <c r="A59" s="12" t="s">
        <v>44</v>
      </c>
      <c r="B59" s="28">
        <v>3189</v>
      </c>
      <c r="C59" s="28">
        <v>63</v>
      </c>
      <c r="D59" s="28">
        <v>170</v>
      </c>
      <c r="E59" s="28">
        <v>0</v>
      </c>
      <c r="F59" s="28">
        <v>3448</v>
      </c>
      <c r="G59" s="28">
        <v>66</v>
      </c>
      <c r="H59" s="28">
        <v>153</v>
      </c>
      <c r="I59" s="28">
        <v>0</v>
      </c>
      <c r="J59" s="28">
        <v>0</v>
      </c>
    </row>
    <row r="60" ht="24" customHeight="1" spans="1:10">
      <c r="A60" s="6" t="s">
        <v>171</v>
      </c>
      <c r="B60" s="26">
        <v>9434</v>
      </c>
      <c r="C60" s="27">
        <v>187</v>
      </c>
      <c r="D60" s="27">
        <v>520</v>
      </c>
      <c r="E60" s="27">
        <v>2600</v>
      </c>
      <c r="F60" s="27">
        <v>9376</v>
      </c>
      <c r="G60" s="27">
        <v>191</v>
      </c>
      <c r="H60" s="27">
        <v>539</v>
      </c>
      <c r="I60" s="27">
        <v>0</v>
      </c>
      <c r="J60" s="30">
        <v>2600</v>
      </c>
    </row>
    <row r="61" hidden="1" spans="1:10">
      <c r="A61" s="16" t="s">
        <v>183</v>
      </c>
      <c r="B61" s="28">
        <v>2106</v>
      </c>
      <c r="C61" s="28">
        <v>39</v>
      </c>
      <c r="D61" s="28">
        <v>146</v>
      </c>
      <c r="E61" s="28">
        <v>0</v>
      </c>
      <c r="F61" s="28">
        <v>1961</v>
      </c>
      <c r="G61" s="28">
        <v>37</v>
      </c>
      <c r="H61" s="28">
        <v>140</v>
      </c>
      <c r="I61" s="28">
        <v>0</v>
      </c>
      <c r="J61" s="28">
        <v>0</v>
      </c>
    </row>
    <row r="62" hidden="1" spans="1:10">
      <c r="A62" s="12" t="s">
        <v>182</v>
      </c>
      <c r="B62" s="28">
        <v>2106</v>
      </c>
      <c r="C62" s="28">
        <v>39</v>
      </c>
      <c r="D62" s="28">
        <v>146</v>
      </c>
      <c r="E62" s="28">
        <v>0</v>
      </c>
      <c r="F62" s="28">
        <v>1961</v>
      </c>
      <c r="G62" s="28">
        <v>37</v>
      </c>
      <c r="H62" s="28">
        <v>140</v>
      </c>
      <c r="I62" s="28">
        <v>0</v>
      </c>
      <c r="J62" s="28">
        <v>0</v>
      </c>
    </row>
    <row r="63" hidden="1" spans="1:10">
      <c r="A63" s="16" t="s">
        <v>175</v>
      </c>
      <c r="B63" s="28">
        <v>4000</v>
      </c>
      <c r="C63" s="28">
        <v>79</v>
      </c>
      <c r="D63" s="28">
        <v>205</v>
      </c>
      <c r="E63" s="28">
        <v>0</v>
      </c>
      <c r="F63" s="28">
        <v>3886</v>
      </c>
      <c r="G63" s="28">
        <v>76</v>
      </c>
      <c r="H63" s="28">
        <v>201</v>
      </c>
      <c r="I63" s="28">
        <v>0</v>
      </c>
      <c r="J63" s="28">
        <v>0</v>
      </c>
    </row>
    <row r="64" hidden="1" spans="1:10">
      <c r="A64" s="12" t="s">
        <v>174</v>
      </c>
      <c r="B64" s="28">
        <v>4000</v>
      </c>
      <c r="C64" s="28">
        <v>79</v>
      </c>
      <c r="D64" s="28">
        <v>205</v>
      </c>
      <c r="E64" s="28">
        <v>0</v>
      </c>
      <c r="F64" s="28">
        <v>3886</v>
      </c>
      <c r="G64" s="28">
        <v>76</v>
      </c>
      <c r="H64" s="28">
        <v>201</v>
      </c>
      <c r="I64" s="28">
        <v>0</v>
      </c>
      <c r="J64" s="28">
        <v>0</v>
      </c>
    </row>
    <row r="65" hidden="1" spans="1:10">
      <c r="A65" s="16" t="s">
        <v>173</v>
      </c>
      <c r="B65" s="28">
        <v>1313</v>
      </c>
      <c r="C65" s="28">
        <v>25</v>
      </c>
      <c r="D65" s="28">
        <v>61</v>
      </c>
      <c r="E65" s="28">
        <v>0</v>
      </c>
      <c r="F65" s="28">
        <v>1204</v>
      </c>
      <c r="G65" s="28">
        <v>25</v>
      </c>
      <c r="H65" s="28">
        <v>57</v>
      </c>
      <c r="I65" s="28">
        <v>0</v>
      </c>
      <c r="J65" s="28">
        <v>0</v>
      </c>
    </row>
    <row r="66" hidden="1" spans="1:10">
      <c r="A66" s="12" t="s">
        <v>172</v>
      </c>
      <c r="B66" s="28">
        <v>1313</v>
      </c>
      <c r="C66" s="28">
        <v>25</v>
      </c>
      <c r="D66" s="28">
        <v>61</v>
      </c>
      <c r="E66" s="28">
        <v>0</v>
      </c>
      <c r="F66" s="28">
        <v>1204</v>
      </c>
      <c r="G66" s="28">
        <v>25</v>
      </c>
      <c r="H66" s="28">
        <v>57</v>
      </c>
      <c r="I66" s="28">
        <v>0</v>
      </c>
      <c r="J66" s="28">
        <v>0</v>
      </c>
    </row>
    <row r="67" hidden="1" spans="1:10">
      <c r="A67" s="16" t="s">
        <v>177</v>
      </c>
      <c r="B67" s="28">
        <v>729</v>
      </c>
      <c r="C67" s="28">
        <v>15</v>
      </c>
      <c r="D67" s="28">
        <v>38</v>
      </c>
      <c r="E67" s="28">
        <v>0</v>
      </c>
      <c r="F67" s="28">
        <v>688</v>
      </c>
      <c r="G67" s="28">
        <v>15</v>
      </c>
      <c r="H67" s="28">
        <v>42</v>
      </c>
      <c r="I67" s="28">
        <v>0</v>
      </c>
      <c r="J67" s="28">
        <v>0</v>
      </c>
    </row>
    <row r="68" hidden="1" spans="1:10">
      <c r="A68" s="12" t="s">
        <v>176</v>
      </c>
      <c r="B68" s="28">
        <v>729</v>
      </c>
      <c r="C68" s="28">
        <v>15</v>
      </c>
      <c r="D68" s="28">
        <v>38</v>
      </c>
      <c r="E68" s="28">
        <v>0</v>
      </c>
      <c r="F68" s="28">
        <v>688</v>
      </c>
      <c r="G68" s="28">
        <v>15</v>
      </c>
      <c r="H68" s="28">
        <v>42</v>
      </c>
      <c r="I68" s="28">
        <v>0</v>
      </c>
      <c r="J68" s="28">
        <v>0</v>
      </c>
    </row>
    <row r="69" ht="24" customHeight="1" spans="1:10">
      <c r="A69" s="16" t="s">
        <v>179</v>
      </c>
      <c r="B69" s="28">
        <v>1286</v>
      </c>
      <c r="C69" s="28">
        <v>29</v>
      </c>
      <c r="D69" s="28">
        <v>70</v>
      </c>
      <c r="E69" s="28">
        <v>2600</v>
      </c>
      <c r="F69" s="28">
        <v>1637</v>
      </c>
      <c r="G69" s="28">
        <v>38</v>
      </c>
      <c r="H69" s="28">
        <v>99</v>
      </c>
      <c r="I69" s="28">
        <v>0</v>
      </c>
      <c r="J69" s="28">
        <v>2600</v>
      </c>
    </row>
    <row r="70" ht="24" customHeight="1" spans="1:10">
      <c r="A70" s="12" t="s">
        <v>178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</row>
    <row r="71" hidden="1" spans="1:10">
      <c r="A71" s="12" t="s">
        <v>184</v>
      </c>
      <c r="B71" s="28">
        <v>15</v>
      </c>
      <c r="C71" s="28">
        <v>1</v>
      </c>
      <c r="D71" s="28">
        <v>3</v>
      </c>
      <c r="E71" s="28">
        <v>2600</v>
      </c>
      <c r="F71" s="28">
        <v>0</v>
      </c>
      <c r="G71" s="28">
        <v>0</v>
      </c>
      <c r="H71" s="28">
        <v>2</v>
      </c>
      <c r="I71" s="28">
        <v>0</v>
      </c>
      <c r="J71" s="28">
        <v>2600</v>
      </c>
    </row>
    <row r="72" hidden="1" spans="1:10">
      <c r="A72" s="12" t="s">
        <v>180</v>
      </c>
      <c r="B72" s="28">
        <v>1271</v>
      </c>
      <c r="C72" s="28">
        <v>28</v>
      </c>
      <c r="D72" s="28">
        <v>67</v>
      </c>
      <c r="E72" s="28">
        <v>0</v>
      </c>
      <c r="F72" s="28">
        <v>1637</v>
      </c>
      <c r="G72" s="28">
        <v>38</v>
      </c>
      <c r="H72" s="28">
        <v>97</v>
      </c>
      <c r="I72" s="28">
        <v>0</v>
      </c>
      <c r="J72" s="28">
        <v>0</v>
      </c>
    </row>
    <row r="73" hidden="1" spans="1:10">
      <c r="A73" s="6" t="s">
        <v>359</v>
      </c>
      <c r="B73" s="26">
        <v>2205</v>
      </c>
      <c r="C73" s="27">
        <v>75</v>
      </c>
      <c r="D73" s="27">
        <v>168</v>
      </c>
      <c r="E73" s="27">
        <v>51000</v>
      </c>
      <c r="F73" s="27">
        <v>1907</v>
      </c>
      <c r="G73" s="27">
        <v>66</v>
      </c>
      <c r="H73" s="27">
        <v>196</v>
      </c>
      <c r="I73" s="27">
        <v>42200</v>
      </c>
      <c r="J73" s="30">
        <v>93200</v>
      </c>
    </row>
    <row r="74" ht="24" customHeight="1" spans="1:10">
      <c r="A74" s="16" t="s">
        <v>369</v>
      </c>
      <c r="B74" s="28">
        <v>876</v>
      </c>
      <c r="C74" s="28">
        <v>19</v>
      </c>
      <c r="D74" s="28">
        <v>76</v>
      </c>
      <c r="E74" s="28">
        <v>0</v>
      </c>
      <c r="F74" s="28">
        <v>750</v>
      </c>
      <c r="G74" s="28">
        <v>17</v>
      </c>
      <c r="H74" s="28">
        <v>76</v>
      </c>
      <c r="I74" s="28">
        <v>0</v>
      </c>
      <c r="J74" s="28">
        <v>0</v>
      </c>
    </row>
    <row r="75" hidden="1" spans="1:10">
      <c r="A75" s="12" t="s">
        <v>370</v>
      </c>
      <c r="B75" s="28">
        <v>488</v>
      </c>
      <c r="C75" s="28">
        <v>10</v>
      </c>
      <c r="D75" s="28">
        <v>42</v>
      </c>
      <c r="E75" s="28">
        <v>0</v>
      </c>
      <c r="F75" s="28">
        <v>414</v>
      </c>
      <c r="G75" s="28">
        <v>9</v>
      </c>
      <c r="H75" s="28">
        <v>44</v>
      </c>
      <c r="I75" s="28">
        <v>0</v>
      </c>
      <c r="J75" s="28">
        <v>0</v>
      </c>
    </row>
    <row r="76" hidden="1" spans="1:10">
      <c r="A76" s="12" t="s">
        <v>368</v>
      </c>
      <c r="B76" s="28">
        <v>388</v>
      </c>
      <c r="C76" s="28">
        <v>9</v>
      </c>
      <c r="D76" s="28">
        <v>34</v>
      </c>
      <c r="E76" s="28">
        <v>0</v>
      </c>
      <c r="F76" s="28">
        <v>336</v>
      </c>
      <c r="G76" s="28">
        <v>8</v>
      </c>
      <c r="H76" s="28">
        <v>32</v>
      </c>
      <c r="I76" s="28">
        <v>0</v>
      </c>
      <c r="J76" s="28">
        <v>0</v>
      </c>
    </row>
    <row r="77" hidden="1" spans="1:10">
      <c r="A77" s="20" t="s">
        <v>361</v>
      </c>
      <c r="B77" s="26">
        <v>1329</v>
      </c>
      <c r="C77" s="27">
        <v>56</v>
      </c>
      <c r="D77" s="27">
        <v>92</v>
      </c>
      <c r="E77" s="27">
        <v>51000</v>
      </c>
      <c r="F77" s="27">
        <v>1157</v>
      </c>
      <c r="G77" s="27">
        <v>49</v>
      </c>
      <c r="H77" s="27">
        <v>120</v>
      </c>
      <c r="I77" s="27">
        <v>42200</v>
      </c>
      <c r="J77" s="30">
        <v>93200</v>
      </c>
    </row>
    <row r="78" ht="24" customHeight="1" spans="1:10">
      <c r="A78" s="14" t="s">
        <v>366</v>
      </c>
      <c r="B78" s="26">
        <v>93</v>
      </c>
      <c r="C78" s="27">
        <v>6</v>
      </c>
      <c r="D78" s="27">
        <v>6</v>
      </c>
      <c r="E78" s="27">
        <v>13200</v>
      </c>
      <c r="F78" s="27">
        <v>89</v>
      </c>
      <c r="G78" s="27">
        <v>6</v>
      </c>
      <c r="H78" s="27">
        <v>14</v>
      </c>
      <c r="I78" s="27">
        <v>14800</v>
      </c>
      <c r="J78" s="30">
        <v>28000</v>
      </c>
    </row>
    <row r="79" ht="24" customHeight="1" spans="1:10">
      <c r="A79" s="12" t="s">
        <v>363</v>
      </c>
      <c r="B79" s="28">
        <v>372</v>
      </c>
      <c r="C79" s="28">
        <v>12</v>
      </c>
      <c r="D79" s="28">
        <v>25</v>
      </c>
      <c r="E79" s="28">
        <v>0</v>
      </c>
      <c r="F79" s="28">
        <v>308</v>
      </c>
      <c r="G79" s="28">
        <v>12</v>
      </c>
      <c r="H79" s="28">
        <v>30</v>
      </c>
      <c r="I79" s="28">
        <v>0</v>
      </c>
      <c r="J79" s="28">
        <v>0</v>
      </c>
    </row>
    <row r="80" hidden="1" spans="1:10">
      <c r="A80" s="14" t="s">
        <v>367</v>
      </c>
      <c r="B80" s="26">
        <v>21</v>
      </c>
      <c r="C80" s="27">
        <v>5</v>
      </c>
      <c r="D80" s="27">
        <v>4</v>
      </c>
      <c r="E80" s="27">
        <v>10800</v>
      </c>
      <c r="F80" s="27">
        <v>19</v>
      </c>
      <c r="G80" s="27">
        <v>3</v>
      </c>
      <c r="H80" s="27">
        <v>5</v>
      </c>
      <c r="I80" s="27">
        <v>7000</v>
      </c>
      <c r="J80" s="30">
        <v>17800</v>
      </c>
    </row>
    <row r="81" ht="24" customHeight="1" spans="1:10">
      <c r="A81" s="14" t="s">
        <v>360</v>
      </c>
      <c r="B81" s="26">
        <v>18</v>
      </c>
      <c r="C81" s="27">
        <v>3</v>
      </c>
      <c r="D81" s="27">
        <v>3</v>
      </c>
      <c r="E81" s="27">
        <v>6600</v>
      </c>
      <c r="F81" s="27">
        <v>18</v>
      </c>
      <c r="G81" s="27">
        <v>3</v>
      </c>
      <c r="H81" s="27">
        <v>0</v>
      </c>
      <c r="I81" s="27">
        <v>6000</v>
      </c>
      <c r="J81" s="30">
        <v>12600</v>
      </c>
    </row>
    <row r="82" ht="24" customHeight="1" spans="1:10">
      <c r="A82" s="14" t="s">
        <v>365</v>
      </c>
      <c r="B82" s="26">
        <v>98</v>
      </c>
      <c r="C82" s="27">
        <v>6</v>
      </c>
      <c r="D82" s="27">
        <v>9</v>
      </c>
      <c r="E82" s="27">
        <v>13800</v>
      </c>
      <c r="F82" s="27">
        <v>85</v>
      </c>
      <c r="G82" s="27">
        <v>6</v>
      </c>
      <c r="H82" s="27">
        <v>12</v>
      </c>
      <c r="I82" s="27">
        <v>14400</v>
      </c>
      <c r="J82" s="30">
        <v>28200</v>
      </c>
    </row>
    <row r="83" ht="24" customHeight="1" spans="1:10">
      <c r="A83" s="14" t="s">
        <v>364</v>
      </c>
      <c r="B83" s="26">
        <v>16</v>
      </c>
      <c r="C83" s="27">
        <v>3</v>
      </c>
      <c r="D83" s="27">
        <v>3</v>
      </c>
      <c r="E83" s="27">
        <v>6600</v>
      </c>
      <c r="F83" s="27">
        <v>10</v>
      </c>
      <c r="G83" s="27">
        <v>2</v>
      </c>
      <c r="H83" s="27">
        <v>5</v>
      </c>
      <c r="I83" s="27">
        <v>0</v>
      </c>
      <c r="J83" s="30">
        <v>6600</v>
      </c>
    </row>
    <row r="84" ht="24" customHeight="1" spans="1:10">
      <c r="A84" s="12" t="s">
        <v>362</v>
      </c>
      <c r="B84" s="28">
        <v>711</v>
      </c>
      <c r="C84" s="28">
        <v>21</v>
      </c>
      <c r="D84" s="28">
        <v>42</v>
      </c>
      <c r="E84" s="28">
        <v>0</v>
      </c>
      <c r="F84" s="28">
        <v>628</v>
      </c>
      <c r="G84" s="28">
        <v>17</v>
      </c>
      <c r="H84" s="28">
        <v>54</v>
      </c>
      <c r="I84" s="28">
        <v>0</v>
      </c>
      <c r="J84" s="28">
        <v>0</v>
      </c>
    </row>
    <row r="85" hidden="1" spans="1:10">
      <c r="A85" s="6" t="s">
        <v>235</v>
      </c>
      <c r="B85" s="26">
        <v>5192</v>
      </c>
      <c r="C85" s="27">
        <v>144</v>
      </c>
      <c r="D85" s="27">
        <v>499</v>
      </c>
      <c r="E85" s="27">
        <v>72200</v>
      </c>
      <c r="F85" s="27">
        <v>4714</v>
      </c>
      <c r="G85" s="27">
        <v>140</v>
      </c>
      <c r="H85" s="27">
        <v>382</v>
      </c>
      <c r="I85" s="27">
        <v>75500</v>
      </c>
      <c r="J85" s="30">
        <v>147700</v>
      </c>
    </row>
    <row r="86" ht="24" customHeight="1" spans="1:10">
      <c r="A86" s="20" t="s">
        <v>245</v>
      </c>
      <c r="B86" s="26">
        <v>1599</v>
      </c>
      <c r="C86" s="27">
        <v>47</v>
      </c>
      <c r="D86" s="27">
        <v>120</v>
      </c>
      <c r="E86" s="27">
        <v>32500</v>
      </c>
      <c r="F86" s="27">
        <v>1360</v>
      </c>
      <c r="G86" s="27">
        <v>45</v>
      </c>
      <c r="H86" s="27">
        <v>129</v>
      </c>
      <c r="I86" s="27">
        <v>39600</v>
      </c>
      <c r="J86" s="30">
        <v>72100</v>
      </c>
    </row>
    <row r="87" ht="24" customHeight="1" spans="1:10">
      <c r="A87" s="12" t="s">
        <v>248</v>
      </c>
      <c r="B87" s="28">
        <v>711</v>
      </c>
      <c r="C87" s="28">
        <v>18</v>
      </c>
      <c r="D87" s="28">
        <v>49</v>
      </c>
      <c r="E87" s="28">
        <v>0</v>
      </c>
      <c r="F87" s="28">
        <v>628</v>
      </c>
      <c r="G87" s="28">
        <v>18</v>
      </c>
      <c r="H87" s="28">
        <v>54</v>
      </c>
      <c r="I87" s="28">
        <v>0</v>
      </c>
      <c r="J87" s="28">
        <v>0</v>
      </c>
    </row>
    <row r="88" hidden="1" spans="1:10">
      <c r="A88" s="12" t="s">
        <v>252</v>
      </c>
      <c r="B88" s="28">
        <v>592</v>
      </c>
      <c r="C88" s="28">
        <v>12</v>
      </c>
      <c r="D88" s="28">
        <v>44</v>
      </c>
      <c r="E88" s="28">
        <v>0</v>
      </c>
      <c r="F88" s="28">
        <v>498</v>
      </c>
      <c r="G88" s="28">
        <v>10</v>
      </c>
      <c r="H88" s="28">
        <v>47</v>
      </c>
      <c r="I88" s="28">
        <v>0</v>
      </c>
      <c r="J88" s="28">
        <v>0</v>
      </c>
    </row>
    <row r="89" hidden="1" spans="1:10">
      <c r="A89" s="14" t="s">
        <v>244</v>
      </c>
      <c r="B89" s="26">
        <v>106</v>
      </c>
      <c r="C89" s="27">
        <v>6</v>
      </c>
      <c r="D89" s="27">
        <v>9</v>
      </c>
      <c r="E89" s="27">
        <v>6900</v>
      </c>
      <c r="F89" s="27">
        <v>88</v>
      </c>
      <c r="G89" s="27">
        <v>6</v>
      </c>
      <c r="H89" s="27">
        <v>9</v>
      </c>
      <c r="I89" s="27">
        <v>13800</v>
      </c>
      <c r="J89" s="30">
        <v>20700</v>
      </c>
    </row>
    <row r="90" ht="24" customHeight="1" spans="1:10">
      <c r="A90" s="14" t="s">
        <v>246</v>
      </c>
      <c r="B90" s="26">
        <v>99</v>
      </c>
      <c r="C90" s="27">
        <v>6</v>
      </c>
      <c r="D90" s="27">
        <v>9</v>
      </c>
      <c r="E90" s="27">
        <v>13800</v>
      </c>
      <c r="F90" s="27">
        <v>75</v>
      </c>
      <c r="G90" s="27">
        <v>6</v>
      </c>
      <c r="H90" s="27">
        <v>9</v>
      </c>
      <c r="I90" s="27">
        <v>13800</v>
      </c>
      <c r="J90" s="30">
        <v>27600</v>
      </c>
    </row>
    <row r="91" ht="24" customHeight="1" spans="1:10">
      <c r="A91" s="14" t="s">
        <v>247</v>
      </c>
      <c r="B91" s="26">
        <v>91</v>
      </c>
      <c r="C91" s="27">
        <v>5</v>
      </c>
      <c r="D91" s="27">
        <v>9</v>
      </c>
      <c r="E91" s="27">
        <v>11800</v>
      </c>
      <c r="F91" s="27">
        <v>71</v>
      </c>
      <c r="G91" s="27">
        <v>5</v>
      </c>
      <c r="H91" s="27">
        <v>10</v>
      </c>
      <c r="I91" s="27">
        <v>12000</v>
      </c>
      <c r="J91" s="30">
        <v>23800</v>
      </c>
    </row>
    <row r="92" ht="24" customHeight="1" spans="1:10">
      <c r="A92" s="20" t="s">
        <v>237</v>
      </c>
      <c r="B92" s="26">
        <v>3593</v>
      </c>
      <c r="C92" s="27">
        <v>97</v>
      </c>
      <c r="D92" s="27">
        <v>379</v>
      </c>
      <c r="E92" s="27">
        <v>39700</v>
      </c>
      <c r="F92" s="27">
        <v>3354</v>
      </c>
      <c r="G92" s="27">
        <v>95</v>
      </c>
      <c r="H92" s="27">
        <v>253</v>
      </c>
      <c r="I92" s="27">
        <v>35900</v>
      </c>
      <c r="J92" s="30">
        <v>75600</v>
      </c>
    </row>
    <row r="93" ht="24" customHeight="1" spans="1:10">
      <c r="A93" s="12" t="s">
        <v>236</v>
      </c>
      <c r="B93" s="28">
        <v>491</v>
      </c>
      <c r="C93" s="28">
        <v>12</v>
      </c>
      <c r="D93" s="28">
        <v>27</v>
      </c>
      <c r="E93" s="28">
        <v>0</v>
      </c>
      <c r="F93" s="28">
        <v>458</v>
      </c>
      <c r="G93" s="28">
        <v>12</v>
      </c>
      <c r="H93" s="28">
        <v>33</v>
      </c>
      <c r="I93" s="28">
        <v>0</v>
      </c>
      <c r="J93" s="28">
        <v>0</v>
      </c>
    </row>
    <row r="94" hidden="1" spans="1:10">
      <c r="A94" s="14" t="s">
        <v>238</v>
      </c>
      <c r="B94" s="26">
        <v>12</v>
      </c>
      <c r="C94" s="27">
        <v>2</v>
      </c>
      <c r="D94" s="27">
        <v>2</v>
      </c>
      <c r="E94" s="27">
        <v>4400</v>
      </c>
      <c r="F94" s="27">
        <v>10</v>
      </c>
      <c r="G94" s="27">
        <v>2</v>
      </c>
      <c r="H94" s="27">
        <v>0</v>
      </c>
      <c r="I94" s="27">
        <v>0</v>
      </c>
      <c r="J94" s="30">
        <v>4400</v>
      </c>
    </row>
    <row r="95" ht="24" customHeight="1" spans="1:10">
      <c r="A95" s="12" t="s">
        <v>243</v>
      </c>
      <c r="B95" s="28">
        <v>304</v>
      </c>
      <c r="C95" s="28">
        <v>7</v>
      </c>
      <c r="D95" s="28">
        <v>17</v>
      </c>
      <c r="E95" s="28">
        <v>0</v>
      </c>
      <c r="F95" s="28">
        <v>293</v>
      </c>
      <c r="G95" s="28">
        <v>7</v>
      </c>
      <c r="H95" s="28">
        <v>19</v>
      </c>
      <c r="I95" s="28">
        <v>0</v>
      </c>
      <c r="J95" s="28">
        <v>0</v>
      </c>
    </row>
    <row r="96" hidden="1" spans="1:10">
      <c r="A96" s="12" t="s">
        <v>250</v>
      </c>
      <c r="B96" s="28">
        <v>537</v>
      </c>
      <c r="C96" s="28">
        <v>11</v>
      </c>
      <c r="D96" s="28">
        <v>41</v>
      </c>
      <c r="E96" s="28">
        <v>0</v>
      </c>
      <c r="F96" s="28">
        <v>482</v>
      </c>
      <c r="G96" s="28">
        <v>10</v>
      </c>
      <c r="H96" s="28">
        <v>42</v>
      </c>
      <c r="I96" s="28">
        <v>0</v>
      </c>
      <c r="J96" s="28">
        <v>0</v>
      </c>
    </row>
    <row r="97" hidden="1" spans="1:10">
      <c r="A97" s="14" t="s">
        <v>241</v>
      </c>
      <c r="B97" s="26">
        <v>60</v>
      </c>
      <c r="C97" s="27">
        <v>6</v>
      </c>
      <c r="D97" s="27">
        <v>6</v>
      </c>
      <c r="E97" s="27">
        <v>13200</v>
      </c>
      <c r="F97" s="27">
        <v>39</v>
      </c>
      <c r="G97" s="27">
        <v>6</v>
      </c>
      <c r="H97" s="27">
        <v>8</v>
      </c>
      <c r="I97" s="27">
        <v>13600</v>
      </c>
      <c r="J97" s="30">
        <v>26800</v>
      </c>
    </row>
    <row r="98" ht="24" customHeight="1" spans="1:10">
      <c r="A98" s="14" t="s">
        <v>240</v>
      </c>
      <c r="B98" s="26">
        <v>64</v>
      </c>
      <c r="C98" s="27">
        <v>6</v>
      </c>
      <c r="D98" s="27">
        <v>7</v>
      </c>
      <c r="E98" s="27">
        <v>13400</v>
      </c>
      <c r="F98" s="27">
        <v>43</v>
      </c>
      <c r="G98" s="27">
        <v>6</v>
      </c>
      <c r="H98" s="27">
        <v>9</v>
      </c>
      <c r="I98" s="27">
        <v>13800</v>
      </c>
      <c r="J98" s="30">
        <v>27200</v>
      </c>
    </row>
    <row r="99" ht="24" customHeight="1" spans="1:10">
      <c r="A99" s="12" t="s">
        <v>251</v>
      </c>
      <c r="B99" s="28">
        <v>503</v>
      </c>
      <c r="C99" s="28">
        <v>13</v>
      </c>
      <c r="D99" s="28">
        <v>80</v>
      </c>
      <c r="E99" s="28">
        <v>0</v>
      </c>
      <c r="F99" s="28">
        <v>463</v>
      </c>
      <c r="G99" s="28">
        <v>13</v>
      </c>
      <c r="H99" s="28">
        <v>44</v>
      </c>
      <c r="I99" s="28">
        <v>0</v>
      </c>
      <c r="J99" s="28">
        <v>0</v>
      </c>
    </row>
    <row r="100" hidden="1" spans="1:10">
      <c r="A100" s="12" t="s">
        <v>249</v>
      </c>
      <c r="B100" s="28">
        <v>1595</v>
      </c>
      <c r="C100" s="28">
        <v>36</v>
      </c>
      <c r="D100" s="28">
        <v>196</v>
      </c>
      <c r="E100" s="28">
        <v>0</v>
      </c>
      <c r="F100" s="28">
        <v>1539</v>
      </c>
      <c r="G100" s="28">
        <v>35</v>
      </c>
      <c r="H100" s="28">
        <v>96</v>
      </c>
      <c r="I100" s="28">
        <v>0</v>
      </c>
      <c r="J100" s="28">
        <v>0</v>
      </c>
    </row>
    <row r="101" hidden="1" spans="1:10">
      <c r="A101" s="14" t="s">
        <v>239</v>
      </c>
      <c r="B101" s="26">
        <v>24</v>
      </c>
      <c r="C101" s="27">
        <v>3</v>
      </c>
      <c r="D101" s="27">
        <v>1</v>
      </c>
      <c r="E101" s="27">
        <v>6200</v>
      </c>
      <c r="F101" s="27">
        <v>24</v>
      </c>
      <c r="G101" s="27">
        <v>3</v>
      </c>
      <c r="H101" s="27">
        <v>0</v>
      </c>
      <c r="I101" s="27">
        <v>6000</v>
      </c>
      <c r="J101" s="30">
        <v>12200</v>
      </c>
    </row>
    <row r="102" ht="24" customHeight="1" spans="1:10">
      <c r="A102" s="14" t="s">
        <v>242</v>
      </c>
      <c r="B102" s="26">
        <v>3</v>
      </c>
      <c r="C102" s="27">
        <v>1</v>
      </c>
      <c r="D102" s="27">
        <v>2</v>
      </c>
      <c r="E102" s="27">
        <v>2500</v>
      </c>
      <c r="F102" s="27">
        <v>3</v>
      </c>
      <c r="G102" s="27">
        <v>1</v>
      </c>
      <c r="H102" s="27">
        <v>2</v>
      </c>
      <c r="I102" s="27">
        <v>2500</v>
      </c>
      <c r="J102" s="30">
        <v>5000</v>
      </c>
    </row>
    <row r="103" ht="24" customHeight="1" spans="1:10">
      <c r="A103" s="6" t="s">
        <v>371</v>
      </c>
      <c r="B103" s="26">
        <v>4732</v>
      </c>
      <c r="C103" s="27">
        <v>116</v>
      </c>
      <c r="D103" s="27">
        <v>334</v>
      </c>
      <c r="E103" s="27">
        <v>48600</v>
      </c>
      <c r="F103" s="27">
        <v>4380</v>
      </c>
      <c r="G103" s="27">
        <v>108</v>
      </c>
      <c r="H103" s="27">
        <v>318</v>
      </c>
      <c r="I103" s="27">
        <v>42800</v>
      </c>
      <c r="J103" s="30">
        <v>91400</v>
      </c>
    </row>
    <row r="104" ht="24" customHeight="1" spans="1:10">
      <c r="A104" s="16" t="s">
        <v>382</v>
      </c>
      <c r="B104" s="28">
        <v>2275</v>
      </c>
      <c r="C104" s="28">
        <v>46</v>
      </c>
      <c r="D104" s="28">
        <v>200</v>
      </c>
      <c r="E104" s="28">
        <v>0</v>
      </c>
      <c r="F104" s="28">
        <v>2074</v>
      </c>
      <c r="G104" s="28">
        <v>43</v>
      </c>
      <c r="H104" s="28">
        <v>162</v>
      </c>
      <c r="I104" s="28">
        <v>0</v>
      </c>
      <c r="J104" s="28">
        <v>0</v>
      </c>
    </row>
    <row r="105" hidden="1" spans="1:10">
      <c r="A105" s="12" t="s">
        <v>383</v>
      </c>
      <c r="B105" s="28">
        <v>1683</v>
      </c>
      <c r="C105" s="28">
        <v>32</v>
      </c>
      <c r="D105" s="28">
        <v>114</v>
      </c>
      <c r="E105" s="28">
        <v>0</v>
      </c>
      <c r="F105" s="28">
        <v>1557</v>
      </c>
      <c r="G105" s="28">
        <v>30</v>
      </c>
      <c r="H105" s="28">
        <v>117</v>
      </c>
      <c r="I105" s="28">
        <v>0</v>
      </c>
      <c r="J105" s="28">
        <v>0</v>
      </c>
    </row>
    <row r="106" hidden="1" spans="1:10">
      <c r="A106" s="12" t="s">
        <v>381</v>
      </c>
      <c r="B106" s="28">
        <v>592</v>
      </c>
      <c r="C106" s="28">
        <v>14</v>
      </c>
      <c r="D106" s="28">
        <v>86</v>
      </c>
      <c r="E106" s="28">
        <v>0</v>
      </c>
      <c r="F106" s="28">
        <v>517</v>
      </c>
      <c r="G106" s="28">
        <v>13</v>
      </c>
      <c r="H106" s="28">
        <v>45</v>
      </c>
      <c r="I106" s="28">
        <v>0</v>
      </c>
      <c r="J106" s="28">
        <v>0</v>
      </c>
    </row>
    <row r="107" hidden="1" spans="1:10">
      <c r="A107" s="20" t="s">
        <v>373</v>
      </c>
      <c r="B107" s="26">
        <v>1483</v>
      </c>
      <c r="C107" s="27">
        <v>36</v>
      </c>
      <c r="D107" s="27">
        <v>67</v>
      </c>
      <c r="E107" s="27">
        <v>15400</v>
      </c>
      <c r="F107" s="27">
        <v>1512</v>
      </c>
      <c r="G107" s="27">
        <v>37</v>
      </c>
      <c r="H107" s="27">
        <v>84</v>
      </c>
      <c r="I107" s="27">
        <v>16800</v>
      </c>
      <c r="J107" s="30">
        <v>32200</v>
      </c>
    </row>
    <row r="108" ht="24" customHeight="1" spans="1:10">
      <c r="A108" s="12" t="s">
        <v>380</v>
      </c>
      <c r="B108" s="28">
        <v>1422</v>
      </c>
      <c r="C108" s="28">
        <v>29</v>
      </c>
      <c r="D108" s="28">
        <v>60</v>
      </c>
      <c r="E108" s="28">
        <v>0</v>
      </c>
      <c r="F108" s="28">
        <v>1468</v>
      </c>
      <c r="G108" s="28">
        <v>30</v>
      </c>
      <c r="H108" s="28">
        <v>70</v>
      </c>
      <c r="I108" s="28">
        <v>0</v>
      </c>
      <c r="J108" s="28">
        <v>0</v>
      </c>
    </row>
    <row r="109" hidden="1" spans="1:10">
      <c r="A109" s="14" t="s">
        <v>372</v>
      </c>
      <c r="B109" s="26">
        <v>34</v>
      </c>
      <c r="C109" s="27">
        <v>4</v>
      </c>
      <c r="D109" s="27">
        <v>5</v>
      </c>
      <c r="E109" s="27">
        <v>9000</v>
      </c>
      <c r="F109" s="27">
        <v>23</v>
      </c>
      <c r="G109" s="27">
        <v>4</v>
      </c>
      <c r="H109" s="27">
        <v>9</v>
      </c>
      <c r="I109" s="27">
        <v>9800</v>
      </c>
      <c r="J109" s="30">
        <v>18800</v>
      </c>
    </row>
    <row r="110" ht="24" customHeight="1" spans="1:10">
      <c r="A110" s="14" t="s">
        <v>374</v>
      </c>
      <c r="B110" s="26">
        <v>27</v>
      </c>
      <c r="C110" s="27">
        <v>3</v>
      </c>
      <c r="D110" s="27">
        <v>2</v>
      </c>
      <c r="E110" s="27">
        <v>6400</v>
      </c>
      <c r="F110" s="27">
        <v>21</v>
      </c>
      <c r="G110" s="27">
        <v>3</v>
      </c>
      <c r="H110" s="27">
        <v>5</v>
      </c>
      <c r="I110" s="27">
        <v>7000</v>
      </c>
      <c r="J110" s="30">
        <v>13400</v>
      </c>
    </row>
    <row r="111" ht="24" customHeight="1" spans="1:10">
      <c r="A111" s="20" t="s">
        <v>376</v>
      </c>
      <c r="B111" s="26">
        <v>974</v>
      </c>
      <c r="C111" s="27">
        <v>34</v>
      </c>
      <c r="D111" s="27">
        <v>67</v>
      </c>
      <c r="E111" s="27">
        <v>33200</v>
      </c>
      <c r="F111" s="27">
        <v>794</v>
      </c>
      <c r="G111" s="27">
        <v>28</v>
      </c>
      <c r="H111" s="27">
        <v>72</v>
      </c>
      <c r="I111" s="27">
        <v>26000</v>
      </c>
      <c r="J111" s="30">
        <v>59200</v>
      </c>
    </row>
    <row r="112" ht="24" customHeight="1" spans="1:10">
      <c r="A112" s="12" t="s">
        <v>379</v>
      </c>
      <c r="B112" s="28">
        <v>799</v>
      </c>
      <c r="C112" s="28">
        <v>19</v>
      </c>
      <c r="D112" s="28">
        <v>51</v>
      </c>
      <c r="E112" s="28">
        <v>0</v>
      </c>
      <c r="F112" s="28">
        <v>694</v>
      </c>
      <c r="G112" s="28">
        <v>17</v>
      </c>
      <c r="H112" s="28">
        <v>51</v>
      </c>
      <c r="I112" s="28">
        <v>0</v>
      </c>
      <c r="J112" s="28">
        <v>0</v>
      </c>
    </row>
    <row r="113" hidden="1" spans="1:10">
      <c r="A113" s="14" t="s">
        <v>375</v>
      </c>
      <c r="B113" s="26">
        <v>94</v>
      </c>
      <c r="C113" s="27">
        <v>6</v>
      </c>
      <c r="D113" s="27">
        <v>7</v>
      </c>
      <c r="E113" s="27">
        <v>13400</v>
      </c>
      <c r="F113" s="27">
        <v>61</v>
      </c>
      <c r="G113" s="27">
        <v>6</v>
      </c>
      <c r="H113" s="27">
        <v>12</v>
      </c>
      <c r="I113" s="27">
        <v>14400</v>
      </c>
      <c r="J113" s="30">
        <v>27800</v>
      </c>
    </row>
    <row r="114" ht="24" customHeight="1" spans="1:10">
      <c r="A114" s="14" t="s">
        <v>377</v>
      </c>
      <c r="B114" s="26">
        <v>24</v>
      </c>
      <c r="C114" s="27">
        <v>3</v>
      </c>
      <c r="D114" s="27">
        <v>3</v>
      </c>
      <c r="E114" s="27">
        <v>6600</v>
      </c>
      <c r="F114" s="27">
        <v>0</v>
      </c>
      <c r="G114" s="27">
        <v>0</v>
      </c>
      <c r="H114" s="27">
        <v>1</v>
      </c>
      <c r="I114" s="27">
        <v>0</v>
      </c>
      <c r="J114" s="30">
        <v>6600</v>
      </c>
    </row>
    <row r="115" ht="24" customHeight="1" spans="1:10">
      <c r="A115" s="14" t="s">
        <v>378</v>
      </c>
      <c r="B115" s="26">
        <v>57</v>
      </c>
      <c r="C115" s="27">
        <v>6</v>
      </c>
      <c r="D115" s="27">
        <v>6</v>
      </c>
      <c r="E115" s="27">
        <v>13200</v>
      </c>
      <c r="F115" s="27">
        <v>39</v>
      </c>
      <c r="G115" s="27">
        <v>5</v>
      </c>
      <c r="H115" s="27">
        <v>8</v>
      </c>
      <c r="I115" s="27">
        <v>11600</v>
      </c>
      <c r="J115" s="30">
        <v>24800</v>
      </c>
    </row>
    <row r="116" ht="24" customHeight="1" spans="1:10">
      <c r="A116" s="6" t="s">
        <v>69</v>
      </c>
      <c r="B116" s="26">
        <v>6189</v>
      </c>
      <c r="C116" s="27">
        <v>189</v>
      </c>
      <c r="D116" s="27">
        <v>452</v>
      </c>
      <c r="E116" s="27">
        <v>126800</v>
      </c>
      <c r="F116" s="27">
        <v>5802</v>
      </c>
      <c r="G116" s="27">
        <v>176</v>
      </c>
      <c r="H116" s="27">
        <v>443</v>
      </c>
      <c r="I116" s="27">
        <v>106600</v>
      </c>
      <c r="J116" s="30">
        <v>233400</v>
      </c>
    </row>
    <row r="117" ht="24" customHeight="1" spans="1:10">
      <c r="A117" s="20" t="s">
        <v>71</v>
      </c>
      <c r="B117" s="26">
        <v>2687</v>
      </c>
      <c r="C117" s="27">
        <v>89</v>
      </c>
      <c r="D117" s="27">
        <v>196</v>
      </c>
      <c r="E117" s="27">
        <v>89600</v>
      </c>
      <c r="F117" s="27">
        <v>2502</v>
      </c>
      <c r="G117" s="27">
        <v>82</v>
      </c>
      <c r="H117" s="27">
        <v>198</v>
      </c>
      <c r="I117" s="27">
        <v>76000</v>
      </c>
      <c r="J117" s="30">
        <v>165600</v>
      </c>
    </row>
    <row r="118" ht="24" customHeight="1" spans="1:10">
      <c r="A118" s="12" t="s">
        <v>70</v>
      </c>
      <c r="B118" s="26">
        <v>36</v>
      </c>
      <c r="C118" s="27">
        <v>3</v>
      </c>
      <c r="D118" s="27">
        <v>5</v>
      </c>
      <c r="E118" s="27">
        <v>7000</v>
      </c>
      <c r="F118" s="27">
        <v>35</v>
      </c>
      <c r="G118" s="27">
        <v>3</v>
      </c>
      <c r="H118" s="27">
        <v>5</v>
      </c>
      <c r="I118" s="27">
        <v>7000</v>
      </c>
      <c r="J118" s="30">
        <v>14000</v>
      </c>
    </row>
    <row r="119" ht="24" customHeight="1" spans="1:10">
      <c r="A119" s="12" t="s">
        <v>72</v>
      </c>
      <c r="B119" s="26">
        <v>84</v>
      </c>
      <c r="C119" s="27">
        <v>6</v>
      </c>
      <c r="D119" s="27">
        <v>7</v>
      </c>
      <c r="E119" s="27">
        <v>13400</v>
      </c>
      <c r="F119" s="27">
        <v>70</v>
      </c>
      <c r="G119" s="27">
        <v>6</v>
      </c>
      <c r="H119" s="27">
        <v>8</v>
      </c>
      <c r="I119" s="27">
        <v>13600</v>
      </c>
      <c r="J119" s="30">
        <v>27000</v>
      </c>
    </row>
    <row r="120" ht="24" customHeight="1" spans="1:10">
      <c r="A120" s="12" t="s">
        <v>73</v>
      </c>
      <c r="B120" s="26">
        <v>21</v>
      </c>
      <c r="C120" s="27">
        <v>5</v>
      </c>
      <c r="D120" s="27">
        <v>8</v>
      </c>
      <c r="E120" s="27">
        <v>11600</v>
      </c>
      <c r="F120" s="27">
        <v>11</v>
      </c>
      <c r="G120" s="27">
        <v>4</v>
      </c>
      <c r="H120" s="27">
        <v>6</v>
      </c>
      <c r="I120" s="27">
        <v>9200</v>
      </c>
      <c r="J120" s="30">
        <v>20800</v>
      </c>
    </row>
    <row r="121" ht="24" customHeight="1" spans="1:10">
      <c r="A121" s="12" t="s">
        <v>76</v>
      </c>
      <c r="B121" s="26">
        <v>86</v>
      </c>
      <c r="C121" s="27">
        <v>6</v>
      </c>
      <c r="D121" s="27">
        <v>10</v>
      </c>
      <c r="E121" s="27">
        <v>14000</v>
      </c>
      <c r="F121" s="27">
        <v>72</v>
      </c>
      <c r="G121" s="27">
        <v>6</v>
      </c>
      <c r="H121" s="27">
        <v>10</v>
      </c>
      <c r="I121" s="27">
        <v>14000</v>
      </c>
      <c r="J121" s="30">
        <v>28000</v>
      </c>
    </row>
    <row r="122" ht="24" customHeight="1" spans="1:10">
      <c r="A122" s="12" t="s">
        <v>77</v>
      </c>
      <c r="B122" s="26">
        <v>18</v>
      </c>
      <c r="C122" s="27">
        <v>3</v>
      </c>
      <c r="D122" s="27">
        <v>3</v>
      </c>
      <c r="E122" s="27">
        <v>6600</v>
      </c>
      <c r="F122" s="27">
        <v>14</v>
      </c>
      <c r="G122" s="27">
        <v>2</v>
      </c>
      <c r="H122" s="27">
        <v>5</v>
      </c>
      <c r="I122" s="27">
        <v>5000</v>
      </c>
      <c r="J122" s="30">
        <v>11600</v>
      </c>
    </row>
    <row r="123" ht="24" customHeight="1" spans="1:10">
      <c r="A123" s="12" t="s">
        <v>79</v>
      </c>
      <c r="B123" s="28">
        <v>741</v>
      </c>
      <c r="C123" s="28">
        <v>16</v>
      </c>
      <c r="D123" s="28">
        <v>38</v>
      </c>
      <c r="E123" s="28">
        <v>0</v>
      </c>
      <c r="F123" s="28">
        <v>724</v>
      </c>
      <c r="G123" s="28">
        <v>16</v>
      </c>
      <c r="H123" s="28">
        <v>40</v>
      </c>
      <c r="I123" s="28">
        <v>0</v>
      </c>
      <c r="J123" s="28">
        <v>0</v>
      </c>
    </row>
    <row r="124" hidden="1" spans="1:10">
      <c r="A124" s="14" t="s">
        <v>81</v>
      </c>
      <c r="B124" s="26">
        <v>20</v>
      </c>
      <c r="C124" s="27">
        <v>2</v>
      </c>
      <c r="D124" s="27">
        <v>3</v>
      </c>
      <c r="E124" s="27">
        <v>4600</v>
      </c>
      <c r="F124" s="27">
        <v>10</v>
      </c>
      <c r="G124" s="27">
        <v>1</v>
      </c>
      <c r="H124" s="27">
        <v>2</v>
      </c>
      <c r="I124" s="27">
        <v>0</v>
      </c>
      <c r="J124" s="30">
        <v>4600</v>
      </c>
    </row>
    <row r="125" ht="24" customHeight="1" spans="1:10">
      <c r="A125" s="12" t="s">
        <v>93</v>
      </c>
      <c r="B125" s="28">
        <v>906</v>
      </c>
      <c r="C125" s="28">
        <v>21</v>
      </c>
      <c r="D125" s="28">
        <v>66</v>
      </c>
      <c r="E125" s="28">
        <v>0</v>
      </c>
      <c r="F125" s="28">
        <v>829</v>
      </c>
      <c r="G125" s="28">
        <v>18</v>
      </c>
      <c r="H125" s="28">
        <v>63</v>
      </c>
      <c r="I125" s="28">
        <v>0</v>
      </c>
      <c r="J125" s="28">
        <v>0</v>
      </c>
    </row>
    <row r="126" hidden="1" spans="1:10">
      <c r="A126" s="12" t="s">
        <v>85</v>
      </c>
      <c r="B126" s="28">
        <v>619</v>
      </c>
      <c r="C126" s="28">
        <v>13</v>
      </c>
      <c r="D126" s="28">
        <v>34</v>
      </c>
      <c r="E126" s="28">
        <v>0</v>
      </c>
      <c r="F126" s="28">
        <v>623</v>
      </c>
      <c r="G126" s="28">
        <v>13</v>
      </c>
      <c r="H126" s="28">
        <v>39</v>
      </c>
      <c r="I126" s="28">
        <v>0</v>
      </c>
      <c r="J126" s="28">
        <v>0</v>
      </c>
    </row>
    <row r="127" hidden="1" spans="1:10">
      <c r="A127" s="14" t="s">
        <v>86</v>
      </c>
      <c r="B127" s="26">
        <v>53</v>
      </c>
      <c r="C127" s="27">
        <v>6</v>
      </c>
      <c r="D127" s="27">
        <v>8</v>
      </c>
      <c r="E127" s="27">
        <v>13600</v>
      </c>
      <c r="F127" s="27">
        <v>32</v>
      </c>
      <c r="G127" s="27">
        <v>6</v>
      </c>
      <c r="H127" s="27">
        <v>8</v>
      </c>
      <c r="I127" s="27">
        <v>13600</v>
      </c>
      <c r="J127" s="30">
        <v>27200</v>
      </c>
    </row>
    <row r="128" ht="24" customHeight="1" spans="1:10">
      <c r="A128" s="14" t="s">
        <v>87</v>
      </c>
      <c r="B128" s="26">
        <v>17</v>
      </c>
      <c r="C128" s="27">
        <v>2</v>
      </c>
      <c r="D128" s="27">
        <v>4</v>
      </c>
      <c r="E128" s="27">
        <v>4800</v>
      </c>
      <c r="F128" s="27">
        <v>6</v>
      </c>
      <c r="G128" s="27">
        <v>1</v>
      </c>
      <c r="H128" s="27">
        <v>4</v>
      </c>
      <c r="I128" s="27">
        <v>0</v>
      </c>
      <c r="J128" s="30">
        <v>4800</v>
      </c>
    </row>
    <row r="129" ht="24" customHeight="1" spans="1:10">
      <c r="A129" s="14" t="s">
        <v>89</v>
      </c>
      <c r="B129" s="26">
        <v>86</v>
      </c>
      <c r="C129" s="27">
        <v>6</v>
      </c>
      <c r="D129" s="27">
        <v>10</v>
      </c>
      <c r="E129" s="27">
        <v>14000</v>
      </c>
      <c r="F129" s="27">
        <v>76</v>
      </c>
      <c r="G129" s="27">
        <v>6</v>
      </c>
      <c r="H129" s="27">
        <v>8</v>
      </c>
      <c r="I129" s="27">
        <v>13600</v>
      </c>
      <c r="J129" s="30">
        <v>27600</v>
      </c>
    </row>
    <row r="130" ht="24" customHeight="1" spans="1:10">
      <c r="A130" s="20" t="s">
        <v>75</v>
      </c>
      <c r="B130" s="26">
        <v>3502</v>
      </c>
      <c r="C130" s="27">
        <v>100</v>
      </c>
      <c r="D130" s="27">
        <v>256</v>
      </c>
      <c r="E130" s="27">
        <v>37200</v>
      </c>
      <c r="F130" s="27">
        <v>3300</v>
      </c>
      <c r="G130" s="27">
        <v>94</v>
      </c>
      <c r="H130" s="27">
        <v>245</v>
      </c>
      <c r="I130" s="27">
        <v>30600</v>
      </c>
      <c r="J130" s="30">
        <v>67800</v>
      </c>
    </row>
    <row r="131" ht="24" customHeight="1" spans="1:10">
      <c r="A131" s="12" t="s">
        <v>74</v>
      </c>
      <c r="B131" s="26">
        <v>13</v>
      </c>
      <c r="C131" s="27">
        <v>4</v>
      </c>
      <c r="D131" s="27">
        <v>3</v>
      </c>
      <c r="E131" s="27">
        <v>8600</v>
      </c>
      <c r="F131" s="27">
        <v>22</v>
      </c>
      <c r="G131" s="27">
        <v>3</v>
      </c>
      <c r="H131" s="27">
        <v>0</v>
      </c>
      <c r="I131" s="27">
        <v>6000</v>
      </c>
      <c r="J131" s="30">
        <v>14600</v>
      </c>
    </row>
    <row r="132" ht="24" customHeight="1" spans="1:10">
      <c r="A132" s="12" t="s">
        <v>92</v>
      </c>
      <c r="B132" s="28">
        <v>1341</v>
      </c>
      <c r="C132" s="28">
        <v>27</v>
      </c>
      <c r="D132" s="28">
        <v>88</v>
      </c>
      <c r="E132" s="28">
        <v>0</v>
      </c>
      <c r="F132" s="28">
        <v>1271</v>
      </c>
      <c r="G132" s="28">
        <v>26</v>
      </c>
      <c r="H132" s="28">
        <v>89</v>
      </c>
      <c r="I132" s="28">
        <v>0</v>
      </c>
      <c r="J132" s="28">
        <v>0</v>
      </c>
    </row>
    <row r="133" hidden="1" spans="1:10">
      <c r="A133" s="12" t="s">
        <v>94</v>
      </c>
      <c r="B133" s="28">
        <v>246</v>
      </c>
      <c r="C133" s="28">
        <v>9</v>
      </c>
      <c r="D133" s="28">
        <v>50</v>
      </c>
      <c r="E133" s="28">
        <v>0</v>
      </c>
      <c r="F133" s="28">
        <v>207</v>
      </c>
      <c r="G133" s="28">
        <v>9</v>
      </c>
      <c r="H133" s="28">
        <v>24</v>
      </c>
      <c r="I133" s="28">
        <v>0</v>
      </c>
      <c r="J133" s="28">
        <v>0</v>
      </c>
    </row>
    <row r="134" hidden="1" spans="1:10">
      <c r="A134" s="12" t="s">
        <v>78</v>
      </c>
      <c r="B134" s="28">
        <v>5</v>
      </c>
      <c r="C134" s="28">
        <v>3</v>
      </c>
      <c r="D134" s="28">
        <v>2</v>
      </c>
      <c r="E134" s="28">
        <v>0</v>
      </c>
      <c r="F134" s="28">
        <v>0</v>
      </c>
      <c r="G134" s="28">
        <v>0</v>
      </c>
      <c r="H134" s="28">
        <v>3</v>
      </c>
      <c r="I134" s="28">
        <v>0</v>
      </c>
      <c r="J134" s="28">
        <v>0</v>
      </c>
    </row>
    <row r="135" hidden="1" spans="1:10">
      <c r="A135" s="14" t="s">
        <v>80</v>
      </c>
      <c r="B135" s="26">
        <v>179</v>
      </c>
      <c r="C135" s="27">
        <v>6</v>
      </c>
      <c r="D135" s="27">
        <v>13</v>
      </c>
      <c r="E135" s="27">
        <v>7300</v>
      </c>
      <c r="F135" s="27">
        <v>150</v>
      </c>
      <c r="G135" s="27">
        <v>6</v>
      </c>
      <c r="H135" s="27">
        <v>19</v>
      </c>
      <c r="I135" s="27">
        <v>7900</v>
      </c>
      <c r="J135" s="30">
        <v>15200</v>
      </c>
    </row>
    <row r="136" ht="24" customHeight="1" spans="1:10">
      <c r="A136" s="14" t="s">
        <v>82</v>
      </c>
      <c r="B136" s="26">
        <v>183</v>
      </c>
      <c r="C136" s="27">
        <v>6</v>
      </c>
      <c r="D136" s="27">
        <v>13</v>
      </c>
      <c r="E136" s="27">
        <v>7300</v>
      </c>
      <c r="F136" s="27">
        <v>166</v>
      </c>
      <c r="G136" s="27">
        <v>6</v>
      </c>
      <c r="H136" s="27">
        <v>11</v>
      </c>
      <c r="I136" s="27">
        <v>7100</v>
      </c>
      <c r="J136" s="30">
        <v>14400</v>
      </c>
    </row>
    <row r="137" ht="24" customHeight="1" spans="1:10">
      <c r="A137" s="12" t="s">
        <v>83</v>
      </c>
      <c r="B137" s="28">
        <v>435</v>
      </c>
      <c r="C137" s="28">
        <v>12</v>
      </c>
      <c r="D137" s="28">
        <v>19</v>
      </c>
      <c r="E137" s="28">
        <v>0</v>
      </c>
      <c r="F137" s="28">
        <v>414</v>
      </c>
      <c r="G137" s="28">
        <v>11</v>
      </c>
      <c r="H137" s="28">
        <v>24</v>
      </c>
      <c r="I137" s="28">
        <v>0</v>
      </c>
      <c r="J137" s="28">
        <v>0</v>
      </c>
    </row>
    <row r="138" hidden="1" spans="1:10">
      <c r="A138" s="14" t="s">
        <v>84</v>
      </c>
      <c r="B138" s="26">
        <v>33</v>
      </c>
      <c r="C138" s="27">
        <v>3</v>
      </c>
      <c r="D138" s="27">
        <v>6</v>
      </c>
      <c r="E138" s="27">
        <v>7200</v>
      </c>
      <c r="F138" s="27">
        <v>38</v>
      </c>
      <c r="G138" s="27">
        <v>4</v>
      </c>
      <c r="H138" s="27">
        <v>8</v>
      </c>
      <c r="I138" s="27">
        <v>9600</v>
      </c>
      <c r="J138" s="30">
        <v>16800</v>
      </c>
    </row>
    <row r="139" ht="24" customHeight="1" spans="1:10">
      <c r="A139" s="14" t="s">
        <v>88</v>
      </c>
      <c r="B139" s="26">
        <v>12</v>
      </c>
      <c r="C139" s="27">
        <v>3</v>
      </c>
      <c r="D139" s="27">
        <v>4</v>
      </c>
      <c r="E139" s="27">
        <v>6800</v>
      </c>
      <c r="F139" s="27">
        <v>6</v>
      </c>
      <c r="G139" s="27">
        <v>2</v>
      </c>
      <c r="H139" s="27">
        <v>3</v>
      </c>
      <c r="I139" s="27">
        <v>0</v>
      </c>
      <c r="J139" s="30">
        <v>6800</v>
      </c>
    </row>
    <row r="140" ht="24" customHeight="1" spans="1:10">
      <c r="A140" s="12" t="s">
        <v>90</v>
      </c>
      <c r="B140" s="28">
        <v>392</v>
      </c>
      <c r="C140" s="28">
        <v>12</v>
      </c>
      <c r="D140" s="28">
        <v>24</v>
      </c>
      <c r="E140" s="28">
        <v>0</v>
      </c>
      <c r="F140" s="28">
        <v>356</v>
      </c>
      <c r="G140" s="28">
        <v>11</v>
      </c>
      <c r="H140" s="28">
        <v>27</v>
      </c>
      <c r="I140" s="28">
        <v>0</v>
      </c>
      <c r="J140" s="28">
        <v>0</v>
      </c>
    </row>
    <row r="141" hidden="1" spans="1:10">
      <c r="A141" s="12" t="s">
        <v>91</v>
      </c>
      <c r="B141" s="28">
        <v>663</v>
      </c>
      <c r="C141" s="28">
        <v>15</v>
      </c>
      <c r="D141" s="28">
        <v>34</v>
      </c>
      <c r="E141" s="28">
        <v>0</v>
      </c>
      <c r="F141" s="28">
        <v>670</v>
      </c>
      <c r="G141" s="28">
        <v>16</v>
      </c>
      <c r="H141" s="28">
        <v>37</v>
      </c>
      <c r="I141" s="28">
        <v>0</v>
      </c>
      <c r="J141" s="28">
        <v>0</v>
      </c>
    </row>
    <row r="142" hidden="1" spans="1:10">
      <c r="A142" s="6" t="s">
        <v>140</v>
      </c>
      <c r="B142" s="26">
        <v>2182</v>
      </c>
      <c r="C142" s="27">
        <v>83</v>
      </c>
      <c r="D142" s="27">
        <v>167</v>
      </c>
      <c r="E142" s="27">
        <v>92500</v>
      </c>
      <c r="F142" s="27">
        <v>1953</v>
      </c>
      <c r="G142" s="27">
        <v>78</v>
      </c>
      <c r="H142" s="27">
        <v>186</v>
      </c>
      <c r="I142" s="27">
        <v>107900</v>
      </c>
      <c r="J142" s="30">
        <v>200400</v>
      </c>
    </row>
    <row r="143" ht="24" customHeight="1" spans="1:10">
      <c r="A143" s="20" t="s">
        <v>153</v>
      </c>
      <c r="B143" s="26">
        <v>996</v>
      </c>
      <c r="C143" s="27">
        <v>33</v>
      </c>
      <c r="D143" s="27">
        <v>98</v>
      </c>
      <c r="E143" s="27">
        <v>34800</v>
      </c>
      <c r="F143" s="27">
        <v>916</v>
      </c>
      <c r="G143" s="27">
        <v>32</v>
      </c>
      <c r="H143" s="27">
        <v>88</v>
      </c>
      <c r="I143" s="27">
        <v>41800</v>
      </c>
      <c r="J143" s="30">
        <v>76600</v>
      </c>
    </row>
    <row r="144" ht="24" customHeight="1" spans="1:10">
      <c r="A144" s="14" t="s">
        <v>152</v>
      </c>
      <c r="B144" s="26">
        <v>99</v>
      </c>
      <c r="C144" s="27">
        <v>9</v>
      </c>
      <c r="D144" s="27">
        <v>28</v>
      </c>
      <c r="E144" s="27">
        <v>23600</v>
      </c>
      <c r="F144" s="27">
        <v>56</v>
      </c>
      <c r="G144" s="27">
        <v>8</v>
      </c>
      <c r="H144" s="27">
        <v>19</v>
      </c>
      <c r="I144" s="27">
        <v>19800</v>
      </c>
      <c r="J144" s="30">
        <v>43400</v>
      </c>
    </row>
    <row r="145" ht="24" customHeight="1" spans="1:10">
      <c r="A145" s="12" t="s">
        <v>154</v>
      </c>
      <c r="B145" s="28">
        <v>787</v>
      </c>
      <c r="C145" s="28">
        <v>15</v>
      </c>
      <c r="D145" s="28">
        <v>48</v>
      </c>
      <c r="E145" s="28">
        <v>0</v>
      </c>
      <c r="F145" s="28">
        <v>762</v>
      </c>
      <c r="G145" s="28">
        <v>15</v>
      </c>
      <c r="H145" s="28">
        <v>49</v>
      </c>
      <c r="I145" s="28">
        <v>0</v>
      </c>
      <c r="J145" s="28">
        <v>0</v>
      </c>
    </row>
    <row r="146" hidden="1" spans="1:10">
      <c r="A146" s="14" t="s">
        <v>155</v>
      </c>
      <c r="B146" s="26">
        <v>110</v>
      </c>
      <c r="C146" s="27">
        <v>9</v>
      </c>
      <c r="D146" s="27">
        <v>22</v>
      </c>
      <c r="E146" s="27">
        <v>11200</v>
      </c>
      <c r="F146" s="27">
        <v>98</v>
      </c>
      <c r="G146" s="27">
        <v>9</v>
      </c>
      <c r="H146" s="27">
        <v>20</v>
      </c>
      <c r="I146" s="27">
        <v>22000</v>
      </c>
      <c r="J146" s="30">
        <v>33200</v>
      </c>
    </row>
    <row r="147" ht="24" customHeight="1" spans="1:10">
      <c r="A147" s="20" t="s">
        <v>142</v>
      </c>
      <c r="B147" s="26">
        <v>1186</v>
      </c>
      <c r="C147" s="27">
        <v>50</v>
      </c>
      <c r="D147" s="27">
        <v>69</v>
      </c>
      <c r="E147" s="27">
        <v>57700</v>
      </c>
      <c r="F147" s="27">
        <v>1037</v>
      </c>
      <c r="G147" s="27">
        <v>46</v>
      </c>
      <c r="H147" s="27">
        <v>98</v>
      </c>
      <c r="I147" s="27">
        <v>66100</v>
      </c>
      <c r="J147" s="30">
        <v>123800</v>
      </c>
    </row>
    <row r="148" ht="24" customHeight="1" spans="1:10">
      <c r="A148" s="12" t="s">
        <v>151</v>
      </c>
      <c r="B148" s="28">
        <v>5</v>
      </c>
      <c r="C148" s="28">
        <v>1</v>
      </c>
      <c r="D148" s="28">
        <v>1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</row>
    <row r="149" hidden="1" spans="1:10">
      <c r="A149" s="14" t="s">
        <v>143</v>
      </c>
      <c r="B149" s="26">
        <v>48</v>
      </c>
      <c r="C149" s="27">
        <v>3</v>
      </c>
      <c r="D149" s="27">
        <v>3</v>
      </c>
      <c r="E149" s="27">
        <v>6600</v>
      </c>
      <c r="F149" s="27">
        <v>54</v>
      </c>
      <c r="G149" s="27">
        <v>4</v>
      </c>
      <c r="H149" s="27">
        <v>7</v>
      </c>
      <c r="I149" s="27">
        <v>9400</v>
      </c>
      <c r="J149" s="30">
        <v>16000</v>
      </c>
    </row>
    <row r="150" ht="24" customHeight="1" spans="1:10">
      <c r="A150" s="14" t="s">
        <v>582</v>
      </c>
      <c r="B150" s="26">
        <v>139</v>
      </c>
      <c r="C150" s="27">
        <v>6</v>
      </c>
      <c r="D150" s="27">
        <v>8</v>
      </c>
      <c r="E150" s="27">
        <v>6800</v>
      </c>
      <c r="F150" s="27">
        <v>105</v>
      </c>
      <c r="G150" s="27">
        <v>6</v>
      </c>
      <c r="H150" s="27">
        <v>11</v>
      </c>
      <c r="I150" s="27">
        <v>7100</v>
      </c>
      <c r="J150" s="30">
        <v>13900</v>
      </c>
    </row>
    <row r="151" ht="24" customHeight="1" spans="1:10">
      <c r="A151" s="14" t="s">
        <v>584</v>
      </c>
      <c r="B151" s="26">
        <v>105</v>
      </c>
      <c r="C151" s="27">
        <v>6</v>
      </c>
      <c r="D151" s="27">
        <v>9</v>
      </c>
      <c r="E151" s="27">
        <v>6900</v>
      </c>
      <c r="F151" s="27">
        <v>82</v>
      </c>
      <c r="G151" s="27">
        <v>6</v>
      </c>
      <c r="H151" s="27">
        <v>13</v>
      </c>
      <c r="I151" s="27">
        <v>14600</v>
      </c>
      <c r="J151" s="30">
        <v>21500</v>
      </c>
    </row>
    <row r="152" ht="24" customHeight="1" spans="1:10">
      <c r="A152" s="14" t="s">
        <v>148</v>
      </c>
      <c r="B152" s="26">
        <v>14</v>
      </c>
      <c r="C152" s="27">
        <v>2</v>
      </c>
      <c r="D152" s="27">
        <v>2</v>
      </c>
      <c r="E152" s="27">
        <v>4400</v>
      </c>
      <c r="F152" s="27">
        <v>14</v>
      </c>
      <c r="G152" s="27">
        <v>3</v>
      </c>
      <c r="H152" s="27">
        <v>4</v>
      </c>
      <c r="I152" s="27">
        <v>6800</v>
      </c>
      <c r="J152" s="30">
        <v>11200</v>
      </c>
    </row>
    <row r="153" ht="24" customHeight="1" spans="1:10">
      <c r="A153" s="14" t="s">
        <v>147</v>
      </c>
      <c r="B153" s="26">
        <v>25</v>
      </c>
      <c r="C153" s="27">
        <v>3</v>
      </c>
      <c r="D153" s="27">
        <v>3</v>
      </c>
      <c r="E153" s="27">
        <v>6600</v>
      </c>
      <c r="F153" s="27">
        <v>2</v>
      </c>
      <c r="G153" s="27">
        <v>1</v>
      </c>
      <c r="H153" s="27">
        <v>5</v>
      </c>
      <c r="I153" s="27">
        <v>0</v>
      </c>
      <c r="J153" s="30">
        <v>6600</v>
      </c>
    </row>
    <row r="154" ht="24" customHeight="1" spans="1:10">
      <c r="A154" s="14" t="s">
        <v>149</v>
      </c>
      <c r="B154" s="26">
        <v>90</v>
      </c>
      <c r="C154" s="27">
        <v>6</v>
      </c>
      <c r="D154" s="27">
        <v>5</v>
      </c>
      <c r="E154" s="27">
        <v>13000</v>
      </c>
      <c r="F154" s="27">
        <v>76</v>
      </c>
      <c r="G154" s="27">
        <v>6</v>
      </c>
      <c r="H154" s="27">
        <v>11</v>
      </c>
      <c r="I154" s="27">
        <v>14200</v>
      </c>
      <c r="J154" s="30">
        <v>27200</v>
      </c>
    </row>
    <row r="155" ht="24" customHeight="1" spans="1:10">
      <c r="A155" s="12" t="s">
        <v>150</v>
      </c>
      <c r="B155" s="28">
        <v>669</v>
      </c>
      <c r="C155" s="28">
        <v>17</v>
      </c>
      <c r="D155" s="28">
        <v>31</v>
      </c>
      <c r="E155" s="28">
        <v>0</v>
      </c>
      <c r="F155" s="28">
        <v>637</v>
      </c>
      <c r="G155" s="28">
        <v>14</v>
      </c>
      <c r="H155" s="28">
        <v>37</v>
      </c>
      <c r="I155" s="28">
        <v>0</v>
      </c>
      <c r="J155" s="28">
        <v>0</v>
      </c>
    </row>
    <row r="156" hidden="1" spans="1:10">
      <c r="A156" s="14" t="s">
        <v>141</v>
      </c>
      <c r="B156" s="26">
        <v>91</v>
      </c>
      <c r="C156" s="27">
        <v>6</v>
      </c>
      <c r="D156" s="27">
        <v>7</v>
      </c>
      <c r="E156" s="27">
        <v>13400</v>
      </c>
      <c r="F156" s="27">
        <v>67</v>
      </c>
      <c r="G156" s="27">
        <v>6</v>
      </c>
      <c r="H156" s="27">
        <v>10</v>
      </c>
      <c r="I156" s="27">
        <v>14000</v>
      </c>
      <c r="J156" s="30">
        <v>27400</v>
      </c>
    </row>
    <row r="157" ht="24" customHeight="1" spans="1:10">
      <c r="A157" s="6" t="s">
        <v>277</v>
      </c>
      <c r="B157" s="26">
        <v>743</v>
      </c>
      <c r="C157" s="27">
        <v>38</v>
      </c>
      <c r="D157" s="27">
        <v>85</v>
      </c>
      <c r="E157" s="27">
        <v>55100</v>
      </c>
      <c r="F157" s="27">
        <v>630</v>
      </c>
      <c r="G157" s="27">
        <v>34</v>
      </c>
      <c r="H157" s="27">
        <v>83</v>
      </c>
      <c r="I157" s="27">
        <v>39900</v>
      </c>
      <c r="J157" s="30">
        <v>95000</v>
      </c>
    </row>
    <row r="158" ht="24" customHeight="1" spans="1:10">
      <c r="A158" s="20" t="s">
        <v>279</v>
      </c>
      <c r="B158" s="26">
        <v>743</v>
      </c>
      <c r="C158" s="27">
        <v>38</v>
      </c>
      <c r="D158" s="27">
        <v>85</v>
      </c>
      <c r="E158" s="27">
        <v>55100</v>
      </c>
      <c r="F158" s="27">
        <v>630</v>
      </c>
      <c r="G158" s="27">
        <v>34</v>
      </c>
      <c r="H158" s="27">
        <v>83</v>
      </c>
      <c r="I158" s="27">
        <v>39900</v>
      </c>
      <c r="J158" s="30">
        <v>95000</v>
      </c>
    </row>
    <row r="159" ht="24" customHeight="1" spans="1:10">
      <c r="A159" s="12" t="s">
        <v>284</v>
      </c>
      <c r="B159" s="26">
        <v>69</v>
      </c>
      <c r="C159" s="27">
        <v>6</v>
      </c>
      <c r="D159" s="27">
        <v>9</v>
      </c>
      <c r="E159" s="27">
        <v>13800</v>
      </c>
      <c r="F159" s="27">
        <v>51</v>
      </c>
      <c r="G159" s="27">
        <v>6</v>
      </c>
      <c r="H159" s="27">
        <v>10</v>
      </c>
      <c r="I159" s="27">
        <v>14000</v>
      </c>
      <c r="J159" s="30">
        <v>27800</v>
      </c>
    </row>
    <row r="160" ht="24" customHeight="1" spans="1:10">
      <c r="A160" s="12" t="s">
        <v>287</v>
      </c>
      <c r="B160" s="28">
        <v>305</v>
      </c>
      <c r="C160" s="28">
        <v>7</v>
      </c>
      <c r="D160" s="28">
        <v>33</v>
      </c>
      <c r="E160" s="28">
        <v>0</v>
      </c>
      <c r="F160" s="28">
        <v>300</v>
      </c>
      <c r="G160" s="28">
        <v>7</v>
      </c>
      <c r="H160" s="28">
        <v>26</v>
      </c>
      <c r="I160" s="28">
        <v>0</v>
      </c>
      <c r="J160" s="28">
        <v>0</v>
      </c>
    </row>
    <row r="161" hidden="1" spans="1:10">
      <c r="A161" s="14" t="s">
        <v>281</v>
      </c>
      <c r="B161" s="26">
        <v>39</v>
      </c>
      <c r="C161" s="27">
        <v>6</v>
      </c>
      <c r="D161" s="27">
        <v>8</v>
      </c>
      <c r="E161" s="27">
        <v>13600</v>
      </c>
      <c r="F161" s="27">
        <v>26</v>
      </c>
      <c r="G161" s="27">
        <v>6</v>
      </c>
      <c r="H161" s="27">
        <v>9</v>
      </c>
      <c r="I161" s="27">
        <v>13800</v>
      </c>
      <c r="J161" s="30">
        <v>27400</v>
      </c>
    </row>
    <row r="162" ht="24" customHeight="1" spans="1:10">
      <c r="A162" s="14" t="s">
        <v>282</v>
      </c>
      <c r="B162" s="26">
        <v>14</v>
      </c>
      <c r="C162" s="27">
        <v>3</v>
      </c>
      <c r="D162" s="27">
        <v>4</v>
      </c>
      <c r="E162" s="27">
        <v>6800</v>
      </c>
      <c r="F162" s="27">
        <v>8</v>
      </c>
      <c r="G162" s="27">
        <v>2</v>
      </c>
      <c r="H162" s="27">
        <v>4</v>
      </c>
      <c r="I162" s="27">
        <v>0</v>
      </c>
      <c r="J162" s="30">
        <v>6800</v>
      </c>
    </row>
    <row r="163" ht="24" customHeight="1" spans="1:10">
      <c r="A163" s="14" t="s">
        <v>285</v>
      </c>
      <c r="B163" s="26">
        <v>21</v>
      </c>
      <c r="C163" s="27">
        <v>3</v>
      </c>
      <c r="D163" s="27">
        <v>4</v>
      </c>
      <c r="E163" s="27">
        <v>6800</v>
      </c>
      <c r="F163" s="27">
        <v>3</v>
      </c>
      <c r="G163" s="27">
        <v>2</v>
      </c>
      <c r="H163" s="27">
        <v>5</v>
      </c>
      <c r="I163" s="27">
        <v>0</v>
      </c>
      <c r="J163" s="30">
        <v>6800</v>
      </c>
    </row>
    <row r="164" ht="24" customHeight="1" spans="1:10">
      <c r="A164" s="12" t="s">
        <v>286</v>
      </c>
      <c r="B164" s="28">
        <v>10</v>
      </c>
      <c r="C164" s="28">
        <v>1</v>
      </c>
      <c r="D164" s="28">
        <v>2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</row>
    <row r="165" hidden="1" spans="1:10">
      <c r="A165" s="14" t="s">
        <v>283</v>
      </c>
      <c r="B165" s="26">
        <v>3</v>
      </c>
      <c r="C165" s="27">
        <v>1</v>
      </c>
      <c r="D165" s="27">
        <v>2</v>
      </c>
      <c r="E165" s="27">
        <v>2500</v>
      </c>
      <c r="F165" s="27">
        <v>3</v>
      </c>
      <c r="G165" s="27">
        <v>1</v>
      </c>
      <c r="H165" s="27">
        <v>3</v>
      </c>
      <c r="I165" s="27">
        <v>2500</v>
      </c>
      <c r="J165" s="30">
        <v>5000</v>
      </c>
    </row>
    <row r="166" ht="24" customHeight="1" spans="1:10">
      <c r="A166" s="14" t="s">
        <v>280</v>
      </c>
      <c r="B166" s="26">
        <v>36</v>
      </c>
      <c r="C166" s="27">
        <v>5</v>
      </c>
      <c r="D166" s="27">
        <v>8</v>
      </c>
      <c r="E166" s="27">
        <v>11600</v>
      </c>
      <c r="F166" s="27">
        <v>26</v>
      </c>
      <c r="G166" s="27">
        <v>4</v>
      </c>
      <c r="H166" s="27">
        <v>8</v>
      </c>
      <c r="I166" s="27">
        <v>9600</v>
      </c>
      <c r="J166" s="30">
        <v>21200</v>
      </c>
    </row>
    <row r="167" ht="24" customHeight="1" spans="1:10">
      <c r="A167" s="12" t="s">
        <v>278</v>
      </c>
      <c r="B167" s="28">
        <v>246</v>
      </c>
      <c r="C167" s="28">
        <v>6</v>
      </c>
      <c r="D167" s="28">
        <v>15</v>
      </c>
      <c r="E167" s="28">
        <v>0</v>
      </c>
      <c r="F167" s="28">
        <v>213</v>
      </c>
      <c r="G167" s="28">
        <v>6</v>
      </c>
      <c r="H167" s="28">
        <v>18</v>
      </c>
      <c r="I167" s="28">
        <v>0</v>
      </c>
      <c r="J167" s="28">
        <v>0</v>
      </c>
    </row>
    <row r="168" hidden="1" spans="1:10">
      <c r="A168" s="6" t="s">
        <v>409</v>
      </c>
      <c r="B168" s="26">
        <v>2172</v>
      </c>
      <c r="C168" s="27">
        <v>70</v>
      </c>
      <c r="D168" s="27">
        <v>210</v>
      </c>
      <c r="E168" s="27">
        <v>44300</v>
      </c>
      <c r="F168" s="27">
        <v>1964</v>
      </c>
      <c r="G168" s="27">
        <v>64</v>
      </c>
      <c r="H168" s="27">
        <v>158</v>
      </c>
      <c r="I168" s="27">
        <v>43900</v>
      </c>
      <c r="J168" s="30">
        <v>88200</v>
      </c>
    </row>
    <row r="169" ht="24" customHeight="1" spans="1:10">
      <c r="A169" s="20" t="s">
        <v>411</v>
      </c>
      <c r="B169" s="26">
        <v>993</v>
      </c>
      <c r="C169" s="27">
        <v>41</v>
      </c>
      <c r="D169" s="27">
        <v>71</v>
      </c>
      <c r="E169" s="27">
        <v>44300</v>
      </c>
      <c r="F169" s="27">
        <v>873</v>
      </c>
      <c r="G169" s="27">
        <v>39</v>
      </c>
      <c r="H169" s="27">
        <v>78</v>
      </c>
      <c r="I169" s="27">
        <v>43900</v>
      </c>
      <c r="J169" s="30">
        <v>88200</v>
      </c>
    </row>
    <row r="170" ht="24" customHeight="1" spans="1:10">
      <c r="A170" s="14" t="s">
        <v>412</v>
      </c>
      <c r="B170" s="26">
        <v>140</v>
      </c>
      <c r="C170" s="27">
        <v>6</v>
      </c>
      <c r="D170" s="27">
        <v>9</v>
      </c>
      <c r="E170" s="27">
        <v>6900</v>
      </c>
      <c r="F170" s="27">
        <v>128</v>
      </c>
      <c r="G170" s="27">
        <v>6</v>
      </c>
      <c r="H170" s="27">
        <v>11</v>
      </c>
      <c r="I170" s="27">
        <v>7100</v>
      </c>
      <c r="J170" s="30">
        <v>14000</v>
      </c>
    </row>
    <row r="171" ht="24" customHeight="1" spans="1:10">
      <c r="A171" s="14" t="s">
        <v>415</v>
      </c>
      <c r="B171" s="26">
        <v>192</v>
      </c>
      <c r="C171" s="27">
        <v>6</v>
      </c>
      <c r="D171" s="27">
        <v>10</v>
      </c>
      <c r="E171" s="27">
        <v>7000</v>
      </c>
      <c r="F171" s="27">
        <v>195</v>
      </c>
      <c r="G171" s="27">
        <v>6</v>
      </c>
      <c r="H171" s="27">
        <v>11</v>
      </c>
      <c r="I171" s="27">
        <v>7100</v>
      </c>
      <c r="J171" s="30">
        <v>14100</v>
      </c>
    </row>
    <row r="172" ht="24" customHeight="1" spans="1:10">
      <c r="A172" s="14" t="s">
        <v>413</v>
      </c>
      <c r="B172" s="26">
        <v>158</v>
      </c>
      <c r="C172" s="27">
        <v>6</v>
      </c>
      <c r="D172" s="27">
        <v>10</v>
      </c>
      <c r="E172" s="27">
        <v>7000</v>
      </c>
      <c r="F172" s="27">
        <v>143</v>
      </c>
      <c r="G172" s="27">
        <v>6</v>
      </c>
      <c r="H172" s="27">
        <v>11</v>
      </c>
      <c r="I172" s="27">
        <v>7100</v>
      </c>
      <c r="J172" s="30">
        <v>14100</v>
      </c>
    </row>
    <row r="173" ht="24" customHeight="1" spans="1:10">
      <c r="A173" s="14" t="s">
        <v>416</v>
      </c>
      <c r="B173" s="26">
        <v>26</v>
      </c>
      <c r="C173" s="27">
        <v>6</v>
      </c>
      <c r="D173" s="27">
        <v>8</v>
      </c>
      <c r="E173" s="27">
        <v>13600</v>
      </c>
      <c r="F173" s="27">
        <v>15</v>
      </c>
      <c r="G173" s="27">
        <v>5</v>
      </c>
      <c r="H173" s="27">
        <v>13</v>
      </c>
      <c r="I173" s="27">
        <v>12600</v>
      </c>
      <c r="J173" s="30">
        <v>26200</v>
      </c>
    </row>
    <row r="174" ht="24" customHeight="1" spans="1:10">
      <c r="A174" s="14" t="s">
        <v>410</v>
      </c>
      <c r="B174" s="26">
        <v>7</v>
      </c>
      <c r="C174" s="27">
        <v>2</v>
      </c>
      <c r="D174" s="27">
        <v>2</v>
      </c>
      <c r="E174" s="27">
        <v>2500</v>
      </c>
      <c r="F174" s="27">
        <v>7</v>
      </c>
      <c r="G174" s="27">
        <v>2</v>
      </c>
      <c r="H174" s="27">
        <v>0</v>
      </c>
      <c r="I174" s="27">
        <v>2500</v>
      </c>
      <c r="J174" s="30">
        <v>5000</v>
      </c>
    </row>
    <row r="175" ht="24" customHeight="1" spans="1:10">
      <c r="A175" s="12" t="s">
        <v>417</v>
      </c>
      <c r="B175" s="28">
        <v>308</v>
      </c>
      <c r="C175" s="28">
        <v>9</v>
      </c>
      <c r="D175" s="28">
        <v>19</v>
      </c>
      <c r="E175" s="28">
        <v>0</v>
      </c>
      <c r="F175" s="28">
        <v>261</v>
      </c>
      <c r="G175" s="28">
        <v>8</v>
      </c>
      <c r="H175" s="28">
        <v>17</v>
      </c>
      <c r="I175" s="28">
        <v>0</v>
      </c>
      <c r="J175" s="28">
        <v>0</v>
      </c>
    </row>
    <row r="176" hidden="1" spans="1:10">
      <c r="A176" s="14" t="s">
        <v>414</v>
      </c>
      <c r="B176" s="26">
        <v>162</v>
      </c>
      <c r="C176" s="27">
        <v>6</v>
      </c>
      <c r="D176" s="27">
        <v>13</v>
      </c>
      <c r="E176" s="27">
        <v>7300</v>
      </c>
      <c r="F176" s="27">
        <v>124</v>
      </c>
      <c r="G176" s="27">
        <v>6</v>
      </c>
      <c r="H176" s="27">
        <v>15</v>
      </c>
      <c r="I176" s="27">
        <v>7500</v>
      </c>
      <c r="J176" s="30">
        <v>14800</v>
      </c>
    </row>
    <row r="177" ht="24" customHeight="1" spans="1:10">
      <c r="A177" s="16" t="s">
        <v>419</v>
      </c>
      <c r="B177" s="28">
        <v>1179</v>
      </c>
      <c r="C177" s="28">
        <v>29</v>
      </c>
      <c r="D177" s="28">
        <v>139</v>
      </c>
      <c r="E177" s="28">
        <v>0</v>
      </c>
      <c r="F177" s="28">
        <v>1091</v>
      </c>
      <c r="G177" s="28">
        <v>25</v>
      </c>
      <c r="H177" s="28">
        <v>80</v>
      </c>
      <c r="I177" s="28">
        <v>0</v>
      </c>
      <c r="J177" s="28">
        <v>0</v>
      </c>
    </row>
    <row r="178" hidden="1" spans="1:10">
      <c r="A178" s="12" t="s">
        <v>418</v>
      </c>
      <c r="B178" s="28">
        <v>363</v>
      </c>
      <c r="C178" s="28">
        <v>9</v>
      </c>
      <c r="D178" s="28">
        <v>27</v>
      </c>
      <c r="E178" s="28">
        <v>0</v>
      </c>
      <c r="F178" s="28">
        <v>353</v>
      </c>
      <c r="G178" s="28">
        <v>9</v>
      </c>
      <c r="H178" s="28">
        <v>27</v>
      </c>
      <c r="I178" s="28">
        <v>0</v>
      </c>
      <c r="J178" s="28">
        <v>0</v>
      </c>
    </row>
    <row r="179" hidden="1" spans="1:10">
      <c r="A179" s="12" t="s">
        <v>420</v>
      </c>
      <c r="B179" s="28">
        <v>816</v>
      </c>
      <c r="C179" s="28">
        <v>20</v>
      </c>
      <c r="D179" s="28">
        <v>112</v>
      </c>
      <c r="E179" s="28">
        <v>0</v>
      </c>
      <c r="F179" s="28">
        <v>738</v>
      </c>
      <c r="G179" s="28">
        <v>16</v>
      </c>
      <c r="H179" s="28">
        <v>53</v>
      </c>
      <c r="I179" s="28">
        <v>0</v>
      </c>
      <c r="J179" s="28">
        <v>0</v>
      </c>
    </row>
    <row r="180" hidden="1" spans="1:10">
      <c r="A180" s="6" t="s">
        <v>95</v>
      </c>
      <c r="B180" s="26">
        <v>5411</v>
      </c>
      <c r="C180" s="27">
        <v>146</v>
      </c>
      <c r="D180" s="27">
        <v>623</v>
      </c>
      <c r="E180" s="27">
        <v>53600</v>
      </c>
      <c r="F180" s="27">
        <v>4950</v>
      </c>
      <c r="G180" s="27">
        <v>139</v>
      </c>
      <c r="H180" s="27">
        <v>386</v>
      </c>
      <c r="I180" s="27">
        <v>58400</v>
      </c>
      <c r="J180" s="30">
        <v>112000</v>
      </c>
    </row>
    <row r="181" ht="24" customHeight="1" spans="1:10">
      <c r="A181" s="20" t="s">
        <v>97</v>
      </c>
      <c r="B181" s="26">
        <v>4045</v>
      </c>
      <c r="C181" s="27">
        <v>97</v>
      </c>
      <c r="D181" s="27">
        <v>437</v>
      </c>
      <c r="E181" s="27">
        <v>13800</v>
      </c>
      <c r="F181" s="27">
        <v>3808</v>
      </c>
      <c r="G181" s="27">
        <v>94</v>
      </c>
      <c r="H181" s="27">
        <v>270</v>
      </c>
      <c r="I181" s="27">
        <v>16000</v>
      </c>
      <c r="J181" s="30">
        <v>29800</v>
      </c>
    </row>
    <row r="182" ht="24" customHeight="1" spans="1:10">
      <c r="A182" s="14" t="s">
        <v>101</v>
      </c>
      <c r="B182" s="26">
        <v>48</v>
      </c>
      <c r="C182" s="27">
        <v>6</v>
      </c>
      <c r="D182" s="27">
        <v>9</v>
      </c>
      <c r="E182" s="27">
        <v>13800</v>
      </c>
      <c r="F182" s="27">
        <v>36</v>
      </c>
      <c r="G182" s="27">
        <v>7</v>
      </c>
      <c r="H182" s="27">
        <v>10</v>
      </c>
      <c r="I182" s="27">
        <v>16000</v>
      </c>
      <c r="J182" s="30">
        <v>29800</v>
      </c>
    </row>
    <row r="183" ht="24" customHeight="1" spans="1:10">
      <c r="A183" s="12" t="s">
        <v>99</v>
      </c>
      <c r="B183" s="28">
        <v>237</v>
      </c>
      <c r="C183" s="28">
        <v>7</v>
      </c>
      <c r="D183" s="28">
        <v>19</v>
      </c>
      <c r="E183" s="28">
        <v>0</v>
      </c>
      <c r="F183" s="28">
        <v>243</v>
      </c>
      <c r="G183" s="28">
        <v>7</v>
      </c>
      <c r="H183" s="28">
        <v>17</v>
      </c>
      <c r="I183" s="28">
        <v>0</v>
      </c>
      <c r="J183" s="28">
        <v>0</v>
      </c>
    </row>
    <row r="184" hidden="1" spans="1:10">
      <c r="A184" s="12" t="s">
        <v>96</v>
      </c>
      <c r="B184" s="28">
        <v>1146</v>
      </c>
      <c r="C184" s="28">
        <v>25</v>
      </c>
      <c r="D184" s="28">
        <v>59</v>
      </c>
      <c r="E184" s="28">
        <v>0</v>
      </c>
      <c r="F184" s="28">
        <v>1116</v>
      </c>
      <c r="G184" s="28">
        <v>25</v>
      </c>
      <c r="H184" s="28">
        <v>61</v>
      </c>
      <c r="I184" s="28">
        <v>0</v>
      </c>
      <c r="J184" s="28">
        <v>0</v>
      </c>
    </row>
    <row r="185" hidden="1" spans="1:10">
      <c r="A185" s="12" t="s">
        <v>98</v>
      </c>
      <c r="B185" s="28">
        <v>428</v>
      </c>
      <c r="C185" s="28">
        <v>10</v>
      </c>
      <c r="D185" s="28">
        <v>26</v>
      </c>
      <c r="E185" s="28">
        <v>0</v>
      </c>
      <c r="F185" s="28">
        <v>371</v>
      </c>
      <c r="G185" s="28">
        <v>9</v>
      </c>
      <c r="H185" s="28">
        <v>24</v>
      </c>
      <c r="I185" s="28">
        <v>0</v>
      </c>
      <c r="J185" s="28">
        <v>0</v>
      </c>
    </row>
    <row r="186" hidden="1" spans="1:10">
      <c r="A186" s="12" t="s">
        <v>109</v>
      </c>
      <c r="B186" s="28">
        <v>1695</v>
      </c>
      <c r="C186" s="28">
        <v>34</v>
      </c>
      <c r="D186" s="28">
        <v>238</v>
      </c>
      <c r="E186" s="28">
        <v>0</v>
      </c>
      <c r="F186" s="28">
        <v>1642</v>
      </c>
      <c r="G186" s="28">
        <v>32</v>
      </c>
      <c r="H186" s="28">
        <v>116</v>
      </c>
      <c r="I186" s="28">
        <v>0</v>
      </c>
      <c r="J186" s="28">
        <v>0</v>
      </c>
    </row>
    <row r="187" hidden="1" spans="1:10">
      <c r="A187" s="12" t="s">
        <v>111</v>
      </c>
      <c r="B187" s="28">
        <v>485</v>
      </c>
      <c r="C187" s="28">
        <v>14</v>
      </c>
      <c r="D187" s="28">
        <v>84</v>
      </c>
      <c r="E187" s="28">
        <v>0</v>
      </c>
      <c r="F187" s="28">
        <v>394</v>
      </c>
      <c r="G187" s="28">
        <v>13</v>
      </c>
      <c r="H187" s="28">
        <v>40</v>
      </c>
      <c r="I187" s="28">
        <v>0</v>
      </c>
      <c r="J187" s="28">
        <v>0</v>
      </c>
    </row>
    <row r="188" hidden="1" spans="1:10">
      <c r="A188" s="12" t="s">
        <v>100</v>
      </c>
      <c r="B188" s="28">
        <v>6</v>
      </c>
      <c r="C188" s="28">
        <v>1</v>
      </c>
      <c r="D188" s="28">
        <v>2</v>
      </c>
      <c r="E188" s="28">
        <v>0</v>
      </c>
      <c r="F188" s="28">
        <v>6</v>
      </c>
      <c r="G188" s="28">
        <v>1</v>
      </c>
      <c r="H188" s="28">
        <v>2</v>
      </c>
      <c r="I188" s="28">
        <v>0</v>
      </c>
      <c r="J188" s="28">
        <v>0</v>
      </c>
    </row>
    <row r="189" hidden="1" spans="1:10">
      <c r="A189" s="20" t="s">
        <v>103</v>
      </c>
      <c r="B189" s="26">
        <v>1366</v>
      </c>
      <c r="C189" s="27">
        <v>49</v>
      </c>
      <c r="D189" s="27">
        <v>186</v>
      </c>
      <c r="E189" s="27">
        <v>39800</v>
      </c>
      <c r="F189" s="27">
        <v>1142</v>
      </c>
      <c r="G189" s="27">
        <v>45</v>
      </c>
      <c r="H189" s="27">
        <v>116</v>
      </c>
      <c r="I189" s="27">
        <v>42400</v>
      </c>
      <c r="J189" s="30">
        <v>82200</v>
      </c>
    </row>
    <row r="190" ht="24" customHeight="1" spans="1:10">
      <c r="A190" s="14" t="s">
        <v>105</v>
      </c>
      <c r="B190" s="26">
        <v>50</v>
      </c>
      <c r="C190" s="27">
        <v>6</v>
      </c>
      <c r="D190" s="27">
        <v>10</v>
      </c>
      <c r="E190" s="27">
        <v>14000</v>
      </c>
      <c r="F190" s="27">
        <v>32</v>
      </c>
      <c r="G190" s="27">
        <v>6</v>
      </c>
      <c r="H190" s="27">
        <v>10</v>
      </c>
      <c r="I190" s="27">
        <v>14000</v>
      </c>
      <c r="J190" s="30">
        <v>28000</v>
      </c>
    </row>
    <row r="191" ht="24" customHeight="1" spans="1:10">
      <c r="A191" s="12" t="s">
        <v>110</v>
      </c>
      <c r="B191" s="28">
        <v>988</v>
      </c>
      <c r="C191" s="28">
        <v>24</v>
      </c>
      <c r="D191" s="28">
        <v>142</v>
      </c>
      <c r="E191" s="28">
        <v>0</v>
      </c>
      <c r="F191" s="28">
        <v>837</v>
      </c>
      <c r="G191" s="28">
        <v>21</v>
      </c>
      <c r="H191" s="28">
        <v>71</v>
      </c>
      <c r="I191" s="28">
        <v>0</v>
      </c>
      <c r="J191" s="28">
        <v>0</v>
      </c>
    </row>
    <row r="192" hidden="1" spans="1:10">
      <c r="A192" s="14" t="s">
        <v>106</v>
      </c>
      <c r="B192" s="26">
        <v>61</v>
      </c>
      <c r="C192" s="27">
        <v>6</v>
      </c>
      <c r="D192" s="27">
        <v>10</v>
      </c>
      <c r="E192" s="27">
        <v>14000</v>
      </c>
      <c r="F192" s="27">
        <v>57</v>
      </c>
      <c r="G192" s="27">
        <v>6</v>
      </c>
      <c r="H192" s="27">
        <v>10</v>
      </c>
      <c r="I192" s="27">
        <v>14000</v>
      </c>
      <c r="J192" s="30">
        <v>28000</v>
      </c>
    </row>
    <row r="193" ht="24" customHeight="1" spans="1:10">
      <c r="A193" s="14" t="s">
        <v>108</v>
      </c>
      <c r="B193" s="26">
        <v>13</v>
      </c>
      <c r="C193" s="27">
        <v>2</v>
      </c>
      <c r="D193" s="27">
        <v>4</v>
      </c>
      <c r="E193" s="27">
        <v>4800</v>
      </c>
      <c r="F193" s="27">
        <v>4</v>
      </c>
      <c r="G193" s="27">
        <v>1</v>
      </c>
      <c r="H193" s="27">
        <v>3</v>
      </c>
      <c r="I193" s="27">
        <v>0</v>
      </c>
      <c r="J193" s="30">
        <v>4800</v>
      </c>
    </row>
    <row r="194" ht="24" customHeight="1" spans="1:10">
      <c r="A194" s="12" t="s">
        <v>104</v>
      </c>
      <c r="B194" s="28">
        <v>10</v>
      </c>
      <c r="C194" s="28">
        <v>2</v>
      </c>
      <c r="D194" s="28">
        <v>4</v>
      </c>
      <c r="E194" s="28">
        <v>0</v>
      </c>
      <c r="F194" s="28">
        <v>6</v>
      </c>
      <c r="G194" s="28">
        <v>2</v>
      </c>
      <c r="H194" s="28">
        <v>3</v>
      </c>
      <c r="I194" s="28">
        <v>0</v>
      </c>
      <c r="J194" s="28">
        <v>0</v>
      </c>
    </row>
    <row r="195" hidden="1" spans="1:10">
      <c r="A195" s="14" t="s">
        <v>107</v>
      </c>
      <c r="B195" s="26">
        <v>30</v>
      </c>
      <c r="C195" s="27">
        <v>3</v>
      </c>
      <c r="D195" s="27">
        <v>5</v>
      </c>
      <c r="E195" s="27">
        <v>7000</v>
      </c>
      <c r="F195" s="27">
        <v>24</v>
      </c>
      <c r="G195" s="27">
        <v>3</v>
      </c>
      <c r="H195" s="27">
        <v>5</v>
      </c>
      <c r="I195" s="27">
        <v>7000</v>
      </c>
      <c r="J195" s="30">
        <v>14000</v>
      </c>
    </row>
    <row r="196" ht="24" customHeight="1" spans="1:10">
      <c r="A196" s="14" t="s">
        <v>102</v>
      </c>
      <c r="B196" s="26">
        <v>214</v>
      </c>
      <c r="C196" s="27">
        <v>6</v>
      </c>
      <c r="D196" s="27">
        <v>11</v>
      </c>
      <c r="E196" s="27">
        <v>0</v>
      </c>
      <c r="F196" s="27">
        <v>182</v>
      </c>
      <c r="G196" s="27">
        <v>6</v>
      </c>
      <c r="H196" s="27">
        <v>14</v>
      </c>
      <c r="I196" s="27">
        <v>7400</v>
      </c>
      <c r="J196" s="30">
        <v>7400</v>
      </c>
    </row>
    <row r="197" ht="24" customHeight="1" spans="1:10">
      <c r="A197" s="6" t="s">
        <v>112</v>
      </c>
      <c r="B197" s="26">
        <v>1657</v>
      </c>
      <c r="C197" s="27">
        <v>62</v>
      </c>
      <c r="D197" s="27">
        <v>138</v>
      </c>
      <c r="E197" s="27">
        <v>67600</v>
      </c>
      <c r="F197" s="27">
        <v>1420</v>
      </c>
      <c r="G197" s="27">
        <v>59</v>
      </c>
      <c r="H197" s="27">
        <v>137</v>
      </c>
      <c r="I197" s="27">
        <v>62800</v>
      </c>
      <c r="J197" s="30">
        <v>130400</v>
      </c>
    </row>
    <row r="198" ht="24" customHeight="1" spans="1:10">
      <c r="A198" s="20" t="s">
        <v>127</v>
      </c>
      <c r="B198" s="26">
        <v>696</v>
      </c>
      <c r="C198" s="27">
        <v>15</v>
      </c>
      <c r="D198" s="27">
        <v>56</v>
      </c>
      <c r="E198" s="27">
        <v>6700</v>
      </c>
      <c r="F198" s="27">
        <v>601</v>
      </c>
      <c r="G198" s="27">
        <v>14</v>
      </c>
      <c r="H198" s="27">
        <v>53</v>
      </c>
      <c r="I198" s="27">
        <v>5700</v>
      </c>
      <c r="J198" s="30">
        <v>12400</v>
      </c>
    </row>
    <row r="199" ht="24" customHeight="1" spans="1:10">
      <c r="A199" s="12" t="s">
        <v>126</v>
      </c>
      <c r="B199" s="28">
        <v>514</v>
      </c>
      <c r="C199" s="28">
        <v>10</v>
      </c>
      <c r="D199" s="28">
        <v>39</v>
      </c>
      <c r="E199" s="28">
        <v>0</v>
      </c>
      <c r="F199" s="28">
        <v>469</v>
      </c>
      <c r="G199" s="28">
        <v>10</v>
      </c>
      <c r="H199" s="28">
        <v>36</v>
      </c>
      <c r="I199" s="28">
        <v>0</v>
      </c>
      <c r="J199" s="28">
        <v>0</v>
      </c>
    </row>
    <row r="200" hidden="1" spans="1:10">
      <c r="A200" s="14" t="s">
        <v>128</v>
      </c>
      <c r="B200" s="26">
        <v>182</v>
      </c>
      <c r="C200" s="27">
        <v>5</v>
      </c>
      <c r="D200" s="27">
        <v>17</v>
      </c>
      <c r="E200" s="27">
        <v>6700</v>
      </c>
      <c r="F200" s="27">
        <v>132</v>
      </c>
      <c r="G200" s="27">
        <v>4</v>
      </c>
      <c r="H200" s="27">
        <v>17</v>
      </c>
      <c r="I200" s="27">
        <v>5700</v>
      </c>
      <c r="J200" s="30">
        <v>12400</v>
      </c>
    </row>
    <row r="201" ht="24" customHeight="1" spans="1:10">
      <c r="A201" s="20" t="s">
        <v>114</v>
      </c>
      <c r="B201" s="26">
        <v>405</v>
      </c>
      <c r="C201" s="27">
        <v>23</v>
      </c>
      <c r="D201" s="27">
        <v>38</v>
      </c>
      <c r="E201" s="27">
        <v>30200</v>
      </c>
      <c r="F201" s="27">
        <v>343</v>
      </c>
      <c r="G201" s="27">
        <v>22</v>
      </c>
      <c r="H201" s="27">
        <v>36</v>
      </c>
      <c r="I201" s="27">
        <v>28400</v>
      </c>
      <c r="J201" s="30">
        <v>58600</v>
      </c>
    </row>
    <row r="202" ht="24" customHeight="1" spans="1:10">
      <c r="A202" s="12" t="s">
        <v>113</v>
      </c>
      <c r="B202" s="28">
        <v>4</v>
      </c>
      <c r="C202" s="28">
        <v>1</v>
      </c>
      <c r="D202" s="28">
        <v>1</v>
      </c>
      <c r="E202" s="28">
        <v>0</v>
      </c>
      <c r="F202" s="28">
        <v>4</v>
      </c>
      <c r="G202" s="28">
        <v>2</v>
      </c>
      <c r="H202" s="28">
        <v>0</v>
      </c>
      <c r="I202" s="28">
        <v>0</v>
      </c>
      <c r="J202" s="28">
        <v>0</v>
      </c>
    </row>
    <row r="203" hidden="1" spans="1:10">
      <c r="A203" s="14" t="s">
        <v>119</v>
      </c>
      <c r="B203" s="26">
        <v>181</v>
      </c>
      <c r="C203" s="27">
        <v>6</v>
      </c>
      <c r="D203" s="27">
        <v>12</v>
      </c>
      <c r="E203" s="27">
        <v>7200</v>
      </c>
      <c r="F203" s="27">
        <v>163</v>
      </c>
      <c r="G203" s="27">
        <v>6</v>
      </c>
      <c r="H203" s="27">
        <v>12</v>
      </c>
      <c r="I203" s="27">
        <v>7200</v>
      </c>
      <c r="J203" s="30">
        <v>14400</v>
      </c>
    </row>
    <row r="204" ht="24" customHeight="1" spans="1:10">
      <c r="A204" s="14" t="s">
        <v>121</v>
      </c>
      <c r="B204" s="26">
        <v>164</v>
      </c>
      <c r="C204" s="27">
        <v>6</v>
      </c>
      <c r="D204" s="27">
        <v>12</v>
      </c>
      <c r="E204" s="27">
        <v>7200</v>
      </c>
      <c r="F204" s="27">
        <v>137</v>
      </c>
      <c r="G204" s="27">
        <v>6</v>
      </c>
      <c r="H204" s="27">
        <v>12</v>
      </c>
      <c r="I204" s="27">
        <v>7200</v>
      </c>
      <c r="J204" s="30">
        <v>14400</v>
      </c>
    </row>
    <row r="205" ht="24" customHeight="1" spans="1:10">
      <c r="A205" s="12" t="s">
        <v>117</v>
      </c>
      <c r="B205" s="28">
        <v>3</v>
      </c>
      <c r="C205" s="28">
        <v>1</v>
      </c>
      <c r="D205" s="28">
        <v>1</v>
      </c>
      <c r="E205" s="28">
        <v>0</v>
      </c>
      <c r="F205" s="28">
        <v>2</v>
      </c>
      <c r="G205" s="28">
        <v>1</v>
      </c>
      <c r="H205" s="28">
        <v>1</v>
      </c>
      <c r="I205" s="28">
        <v>0</v>
      </c>
      <c r="J205" s="28">
        <v>0</v>
      </c>
    </row>
    <row r="206" hidden="1" spans="1:10">
      <c r="A206" s="14" t="s">
        <v>124</v>
      </c>
      <c r="B206" s="26">
        <v>18</v>
      </c>
      <c r="C206" s="27">
        <v>3</v>
      </c>
      <c r="D206" s="27">
        <v>3</v>
      </c>
      <c r="E206" s="27">
        <v>6600</v>
      </c>
      <c r="F206" s="27">
        <v>16</v>
      </c>
      <c r="G206" s="27">
        <v>3</v>
      </c>
      <c r="H206" s="27">
        <v>5</v>
      </c>
      <c r="I206" s="27">
        <v>7000</v>
      </c>
      <c r="J206" s="30">
        <v>13600</v>
      </c>
    </row>
    <row r="207" ht="24" customHeight="1" spans="1:10">
      <c r="A207" s="14" t="s">
        <v>118</v>
      </c>
      <c r="B207" s="26">
        <v>30</v>
      </c>
      <c r="C207" s="27">
        <v>4</v>
      </c>
      <c r="D207" s="27">
        <v>6</v>
      </c>
      <c r="E207" s="27">
        <v>9200</v>
      </c>
      <c r="F207" s="27">
        <v>19</v>
      </c>
      <c r="G207" s="27">
        <v>3</v>
      </c>
      <c r="H207" s="27">
        <v>5</v>
      </c>
      <c r="I207" s="27">
        <v>7000</v>
      </c>
      <c r="J207" s="30">
        <v>16200</v>
      </c>
    </row>
    <row r="208" ht="24" customHeight="1" spans="1:10">
      <c r="A208" s="12" t="s">
        <v>120</v>
      </c>
      <c r="B208" s="28">
        <v>5</v>
      </c>
      <c r="C208" s="28">
        <v>2</v>
      </c>
      <c r="D208" s="28">
        <v>3</v>
      </c>
      <c r="E208" s="28">
        <v>0</v>
      </c>
      <c r="F208" s="28">
        <v>2</v>
      </c>
      <c r="G208" s="28">
        <v>1</v>
      </c>
      <c r="H208" s="28">
        <v>1</v>
      </c>
      <c r="I208" s="28">
        <v>0</v>
      </c>
      <c r="J208" s="28">
        <v>0</v>
      </c>
    </row>
    <row r="209" hidden="1" spans="1:10">
      <c r="A209" s="20" t="s">
        <v>116</v>
      </c>
      <c r="B209" s="26">
        <v>556</v>
      </c>
      <c r="C209" s="27">
        <v>24</v>
      </c>
      <c r="D209" s="27">
        <v>44</v>
      </c>
      <c r="E209" s="27">
        <v>30700</v>
      </c>
      <c r="F209" s="27">
        <v>476</v>
      </c>
      <c r="G209" s="27">
        <v>23</v>
      </c>
      <c r="H209" s="27">
        <v>48</v>
      </c>
      <c r="I209" s="27">
        <v>28700</v>
      </c>
      <c r="J209" s="30">
        <v>59400</v>
      </c>
    </row>
    <row r="210" ht="24" customHeight="1" spans="1:10">
      <c r="A210" s="14" t="s">
        <v>115</v>
      </c>
      <c r="B210" s="26">
        <v>5</v>
      </c>
      <c r="C210" s="27">
        <v>1</v>
      </c>
      <c r="D210" s="27">
        <v>1</v>
      </c>
      <c r="E210" s="27">
        <v>2500</v>
      </c>
      <c r="F210" s="27">
        <v>3</v>
      </c>
      <c r="G210" s="27">
        <v>1</v>
      </c>
      <c r="H210" s="27">
        <v>1</v>
      </c>
      <c r="I210" s="27">
        <v>2500</v>
      </c>
      <c r="J210" s="30">
        <v>5000</v>
      </c>
    </row>
    <row r="211" ht="24" customHeight="1" spans="1:10">
      <c r="A211" s="14" t="s">
        <v>122</v>
      </c>
      <c r="B211" s="26">
        <v>62</v>
      </c>
      <c r="C211" s="27">
        <v>6</v>
      </c>
      <c r="D211" s="27">
        <v>9</v>
      </c>
      <c r="E211" s="27">
        <v>13800</v>
      </c>
      <c r="F211" s="27">
        <v>42</v>
      </c>
      <c r="G211" s="27">
        <v>5</v>
      </c>
      <c r="H211" s="27">
        <v>10</v>
      </c>
      <c r="I211" s="27">
        <v>12000</v>
      </c>
      <c r="J211" s="30">
        <v>25800</v>
      </c>
    </row>
    <row r="212" ht="24" customHeight="1" spans="1:10">
      <c r="A212" s="14" t="s">
        <v>125</v>
      </c>
      <c r="B212" s="26">
        <v>88</v>
      </c>
      <c r="C212" s="27">
        <v>6</v>
      </c>
      <c r="D212" s="27">
        <v>12</v>
      </c>
      <c r="E212" s="27">
        <v>14400</v>
      </c>
      <c r="F212" s="27">
        <v>74</v>
      </c>
      <c r="G212" s="27">
        <v>6</v>
      </c>
      <c r="H212" s="27">
        <v>11</v>
      </c>
      <c r="I212" s="27">
        <v>14200</v>
      </c>
      <c r="J212" s="30">
        <v>28600</v>
      </c>
    </row>
    <row r="213" ht="24" customHeight="1" spans="1:10">
      <c r="A213" s="12" t="s">
        <v>123</v>
      </c>
      <c r="B213" s="28">
        <v>401</v>
      </c>
      <c r="C213" s="28">
        <v>11</v>
      </c>
      <c r="D213" s="28">
        <v>22</v>
      </c>
      <c r="E213" s="28">
        <v>0</v>
      </c>
      <c r="F213" s="28">
        <v>357</v>
      </c>
      <c r="G213" s="28">
        <v>11</v>
      </c>
      <c r="H213" s="28">
        <v>26</v>
      </c>
      <c r="I213" s="28">
        <v>0</v>
      </c>
      <c r="J213" s="28">
        <v>0</v>
      </c>
    </row>
    <row r="214" hidden="1" spans="1:10">
      <c r="A214" s="6" t="s">
        <v>263</v>
      </c>
      <c r="B214" s="26">
        <v>2748</v>
      </c>
      <c r="C214" s="27">
        <v>76</v>
      </c>
      <c r="D214" s="27">
        <v>210</v>
      </c>
      <c r="E214" s="27">
        <v>44300</v>
      </c>
      <c r="F214" s="27">
        <v>2509</v>
      </c>
      <c r="G214" s="27">
        <v>72</v>
      </c>
      <c r="H214" s="27">
        <v>177</v>
      </c>
      <c r="I214" s="27">
        <v>39900</v>
      </c>
      <c r="J214" s="30">
        <v>84200</v>
      </c>
    </row>
    <row r="215" ht="24" customHeight="1" spans="1:10">
      <c r="A215" s="16" t="s">
        <v>273</v>
      </c>
      <c r="B215" s="28">
        <v>1236</v>
      </c>
      <c r="C215" s="28">
        <v>29</v>
      </c>
      <c r="D215" s="28">
        <v>115</v>
      </c>
      <c r="E215" s="28">
        <v>0</v>
      </c>
      <c r="F215" s="28">
        <v>1131</v>
      </c>
      <c r="G215" s="28">
        <v>27</v>
      </c>
      <c r="H215" s="28">
        <v>84</v>
      </c>
      <c r="I215" s="28">
        <v>0</v>
      </c>
      <c r="J215" s="28">
        <v>0</v>
      </c>
    </row>
    <row r="216" hidden="1" spans="1:10">
      <c r="A216" s="12" t="s">
        <v>272</v>
      </c>
      <c r="B216" s="28">
        <v>955</v>
      </c>
      <c r="C216" s="28">
        <v>19</v>
      </c>
      <c r="D216" s="28">
        <v>69</v>
      </c>
      <c r="E216" s="28">
        <v>0</v>
      </c>
      <c r="F216" s="28">
        <v>916</v>
      </c>
      <c r="G216" s="28">
        <v>18</v>
      </c>
      <c r="H216" s="28">
        <v>63</v>
      </c>
      <c r="I216" s="28">
        <v>0</v>
      </c>
      <c r="J216" s="28">
        <v>0</v>
      </c>
    </row>
    <row r="217" hidden="1" spans="1:10">
      <c r="A217" s="12" t="s">
        <v>275</v>
      </c>
      <c r="B217" s="28">
        <v>281</v>
      </c>
      <c r="C217" s="28">
        <v>10</v>
      </c>
      <c r="D217" s="28">
        <v>46</v>
      </c>
      <c r="E217" s="28">
        <v>0</v>
      </c>
      <c r="F217" s="28">
        <v>215</v>
      </c>
      <c r="G217" s="28">
        <v>9</v>
      </c>
      <c r="H217" s="28">
        <v>21</v>
      </c>
      <c r="I217" s="28">
        <v>0</v>
      </c>
      <c r="J217" s="28">
        <v>0</v>
      </c>
    </row>
    <row r="218" hidden="1" spans="1:10">
      <c r="A218" s="20" t="s">
        <v>265</v>
      </c>
      <c r="B218" s="26">
        <v>1512</v>
      </c>
      <c r="C218" s="27">
        <v>47</v>
      </c>
      <c r="D218" s="27">
        <v>95</v>
      </c>
      <c r="E218" s="27">
        <v>44300</v>
      </c>
      <c r="F218" s="27">
        <v>1378</v>
      </c>
      <c r="G218" s="27">
        <v>45</v>
      </c>
      <c r="H218" s="27">
        <v>93</v>
      </c>
      <c r="I218" s="27">
        <v>39900</v>
      </c>
      <c r="J218" s="30">
        <v>84200</v>
      </c>
    </row>
    <row r="219" ht="24" customHeight="1" spans="1:10">
      <c r="A219" s="14" t="s">
        <v>269</v>
      </c>
      <c r="B219" s="26">
        <v>163</v>
      </c>
      <c r="C219" s="27">
        <v>6</v>
      </c>
      <c r="D219" s="27">
        <v>11</v>
      </c>
      <c r="E219" s="27">
        <v>7100</v>
      </c>
      <c r="F219" s="27">
        <v>122</v>
      </c>
      <c r="G219" s="27">
        <v>6</v>
      </c>
      <c r="H219" s="27">
        <v>11</v>
      </c>
      <c r="I219" s="27">
        <v>7100</v>
      </c>
      <c r="J219" s="30">
        <v>14200</v>
      </c>
    </row>
    <row r="220" ht="24" customHeight="1" spans="1:10">
      <c r="A220" s="14" t="s">
        <v>270</v>
      </c>
      <c r="B220" s="26">
        <v>75</v>
      </c>
      <c r="C220" s="27">
        <v>6</v>
      </c>
      <c r="D220" s="27">
        <v>10</v>
      </c>
      <c r="E220" s="27">
        <v>14000</v>
      </c>
      <c r="F220" s="27">
        <v>50</v>
      </c>
      <c r="G220" s="27">
        <v>5</v>
      </c>
      <c r="H220" s="27">
        <v>9</v>
      </c>
      <c r="I220" s="27">
        <v>11800</v>
      </c>
      <c r="J220" s="30">
        <v>25800</v>
      </c>
    </row>
    <row r="221" ht="24" customHeight="1" spans="1:10">
      <c r="A221" s="14" t="s">
        <v>271</v>
      </c>
      <c r="B221" s="26">
        <v>47</v>
      </c>
      <c r="C221" s="27">
        <v>4</v>
      </c>
      <c r="D221" s="27">
        <v>6</v>
      </c>
      <c r="E221" s="27">
        <v>9200</v>
      </c>
      <c r="F221" s="27">
        <v>30</v>
      </c>
      <c r="G221" s="27">
        <v>3</v>
      </c>
      <c r="H221" s="27">
        <v>7</v>
      </c>
      <c r="I221" s="27">
        <v>7400</v>
      </c>
      <c r="J221" s="30">
        <v>16600</v>
      </c>
    </row>
    <row r="222" ht="24" customHeight="1" spans="1:10">
      <c r="A222" s="14" t="s">
        <v>264</v>
      </c>
      <c r="B222" s="26">
        <v>83</v>
      </c>
      <c r="C222" s="27">
        <v>6</v>
      </c>
      <c r="D222" s="27">
        <v>10</v>
      </c>
      <c r="E222" s="27">
        <v>14000</v>
      </c>
      <c r="F222" s="27">
        <v>66</v>
      </c>
      <c r="G222" s="27">
        <v>6</v>
      </c>
      <c r="H222" s="27">
        <v>8</v>
      </c>
      <c r="I222" s="27">
        <v>13600</v>
      </c>
      <c r="J222" s="30">
        <v>27600</v>
      </c>
    </row>
    <row r="223" ht="24" customHeight="1" spans="1:10">
      <c r="A223" s="12" t="s">
        <v>267</v>
      </c>
      <c r="B223" s="28">
        <v>1137</v>
      </c>
      <c r="C223" s="28">
        <v>24</v>
      </c>
      <c r="D223" s="28">
        <v>56</v>
      </c>
      <c r="E223" s="28">
        <v>0</v>
      </c>
      <c r="F223" s="28">
        <v>1103</v>
      </c>
      <c r="G223" s="28">
        <v>24</v>
      </c>
      <c r="H223" s="28">
        <v>56</v>
      </c>
      <c r="I223" s="28">
        <v>0</v>
      </c>
      <c r="J223" s="28">
        <v>0</v>
      </c>
    </row>
    <row r="224" hidden="1" spans="1:10">
      <c r="A224" s="12" t="s">
        <v>266</v>
      </c>
      <c r="B224" s="28">
        <v>7</v>
      </c>
      <c r="C224" s="28">
        <v>1</v>
      </c>
      <c r="D224" s="28">
        <v>2</v>
      </c>
      <c r="E224" s="28">
        <v>0</v>
      </c>
      <c r="F224" s="28">
        <v>7</v>
      </c>
      <c r="G224" s="28">
        <v>1</v>
      </c>
      <c r="H224" s="28">
        <v>2</v>
      </c>
      <c r="I224" s="28">
        <v>0</v>
      </c>
      <c r="J224" s="28">
        <v>0</v>
      </c>
    </row>
    <row r="225" hidden="1" spans="1:10">
      <c r="A225" s="6" t="s">
        <v>384</v>
      </c>
      <c r="B225" s="26">
        <v>1535</v>
      </c>
      <c r="C225" s="27">
        <v>53</v>
      </c>
      <c r="D225" s="27">
        <v>176</v>
      </c>
      <c r="E225" s="27">
        <v>42900</v>
      </c>
      <c r="F225" s="27">
        <v>1349</v>
      </c>
      <c r="G225" s="27">
        <v>48</v>
      </c>
      <c r="H225" s="27">
        <v>119</v>
      </c>
      <c r="I225" s="27">
        <v>53200</v>
      </c>
      <c r="J225" s="30">
        <v>96100</v>
      </c>
    </row>
    <row r="226" ht="24" customHeight="1" spans="1:10">
      <c r="A226" s="20" t="s">
        <v>395</v>
      </c>
      <c r="B226" s="26">
        <v>1024</v>
      </c>
      <c r="C226" s="27">
        <v>23</v>
      </c>
      <c r="D226" s="27">
        <v>123</v>
      </c>
      <c r="E226" s="27">
        <v>0</v>
      </c>
      <c r="F226" s="27">
        <v>886</v>
      </c>
      <c r="G226" s="27">
        <v>20</v>
      </c>
      <c r="H226" s="27">
        <v>67</v>
      </c>
      <c r="I226" s="27">
        <v>4100</v>
      </c>
      <c r="J226" s="30">
        <v>4100</v>
      </c>
    </row>
    <row r="227" ht="24" customHeight="1" spans="1:10">
      <c r="A227" s="12" t="s">
        <v>394</v>
      </c>
      <c r="B227" s="28">
        <v>822</v>
      </c>
      <c r="C227" s="28">
        <v>18</v>
      </c>
      <c r="D227" s="28">
        <v>106</v>
      </c>
      <c r="E227" s="28">
        <v>0</v>
      </c>
      <c r="F227" s="28">
        <v>742</v>
      </c>
      <c r="G227" s="28">
        <v>17</v>
      </c>
      <c r="H227" s="28">
        <v>56</v>
      </c>
      <c r="I227" s="28">
        <v>0</v>
      </c>
      <c r="J227" s="28">
        <v>0</v>
      </c>
    </row>
    <row r="228" hidden="1" spans="1:10">
      <c r="A228" s="14" t="s">
        <v>396</v>
      </c>
      <c r="B228" s="26">
        <v>202</v>
      </c>
      <c r="C228" s="27">
        <v>5</v>
      </c>
      <c r="D228" s="27">
        <v>17</v>
      </c>
      <c r="E228" s="27">
        <v>0</v>
      </c>
      <c r="F228" s="27">
        <v>144</v>
      </c>
      <c r="G228" s="27">
        <v>3</v>
      </c>
      <c r="H228" s="27">
        <v>11</v>
      </c>
      <c r="I228" s="27">
        <v>4100</v>
      </c>
      <c r="J228" s="30">
        <v>4100</v>
      </c>
    </row>
    <row r="229" ht="24" customHeight="1" spans="1:10">
      <c r="A229" s="20" t="s">
        <v>386</v>
      </c>
      <c r="B229" s="26">
        <v>511</v>
      </c>
      <c r="C229" s="27">
        <v>30</v>
      </c>
      <c r="D229" s="27">
        <v>53</v>
      </c>
      <c r="E229" s="27">
        <v>42900</v>
      </c>
      <c r="F229" s="27">
        <v>463</v>
      </c>
      <c r="G229" s="27">
        <v>28</v>
      </c>
      <c r="H229" s="27">
        <v>52</v>
      </c>
      <c r="I229" s="27">
        <v>49100</v>
      </c>
      <c r="J229" s="30">
        <v>92000</v>
      </c>
    </row>
    <row r="230" ht="24" customHeight="1" spans="1:10">
      <c r="A230" s="12" t="s">
        <v>393</v>
      </c>
      <c r="B230" s="28">
        <v>7</v>
      </c>
      <c r="C230" s="28">
        <v>2</v>
      </c>
      <c r="D230" s="28">
        <v>3</v>
      </c>
      <c r="E230" s="28">
        <v>0</v>
      </c>
      <c r="F230" s="28">
        <v>0</v>
      </c>
      <c r="G230" s="28">
        <v>0</v>
      </c>
      <c r="H230" s="28">
        <v>1</v>
      </c>
      <c r="I230" s="28">
        <v>0</v>
      </c>
      <c r="J230" s="28">
        <v>0</v>
      </c>
    </row>
    <row r="231" hidden="1" spans="1:10">
      <c r="A231" s="14" t="s">
        <v>389</v>
      </c>
      <c r="B231" s="26">
        <v>26</v>
      </c>
      <c r="C231" s="27">
        <v>3</v>
      </c>
      <c r="D231" s="27">
        <v>4</v>
      </c>
      <c r="E231" s="27">
        <v>6800</v>
      </c>
      <c r="F231" s="27">
        <v>13</v>
      </c>
      <c r="G231" s="27">
        <v>2</v>
      </c>
      <c r="H231" s="27">
        <v>4</v>
      </c>
      <c r="I231" s="27">
        <v>4800</v>
      </c>
      <c r="J231" s="30">
        <v>11600</v>
      </c>
    </row>
    <row r="232" ht="24" customHeight="1" spans="1:10">
      <c r="A232" s="14" t="s">
        <v>388</v>
      </c>
      <c r="B232" s="26">
        <v>114</v>
      </c>
      <c r="C232" s="27">
        <v>5</v>
      </c>
      <c r="D232" s="27">
        <v>10</v>
      </c>
      <c r="E232" s="27">
        <v>6000</v>
      </c>
      <c r="F232" s="27">
        <v>97</v>
      </c>
      <c r="G232" s="27">
        <v>5</v>
      </c>
      <c r="H232" s="27">
        <v>11</v>
      </c>
      <c r="I232" s="27">
        <v>12200</v>
      </c>
      <c r="J232" s="30">
        <v>18200</v>
      </c>
    </row>
    <row r="233" ht="24" customHeight="1" spans="1:10">
      <c r="A233" s="14" t="s">
        <v>392</v>
      </c>
      <c r="B233" s="26">
        <v>33</v>
      </c>
      <c r="C233" s="27">
        <v>4</v>
      </c>
      <c r="D233" s="27">
        <v>6</v>
      </c>
      <c r="E233" s="27">
        <v>9200</v>
      </c>
      <c r="F233" s="27">
        <v>23</v>
      </c>
      <c r="G233" s="27">
        <v>4</v>
      </c>
      <c r="H233" s="27">
        <v>5</v>
      </c>
      <c r="I233" s="27">
        <v>9000</v>
      </c>
      <c r="J233" s="30">
        <v>18200</v>
      </c>
    </row>
    <row r="234" ht="24" customHeight="1" spans="1:10">
      <c r="A234" s="14" t="s">
        <v>387</v>
      </c>
      <c r="B234" s="26">
        <v>66</v>
      </c>
      <c r="C234" s="27">
        <v>5</v>
      </c>
      <c r="D234" s="27">
        <v>9</v>
      </c>
      <c r="E234" s="27">
        <v>11800</v>
      </c>
      <c r="F234" s="27">
        <v>69</v>
      </c>
      <c r="G234" s="27">
        <v>6</v>
      </c>
      <c r="H234" s="27">
        <v>9</v>
      </c>
      <c r="I234" s="27">
        <v>13800</v>
      </c>
      <c r="J234" s="30">
        <v>25600</v>
      </c>
    </row>
    <row r="235" ht="24" customHeight="1" spans="1:10">
      <c r="A235" s="14" t="s">
        <v>391</v>
      </c>
      <c r="B235" s="26">
        <v>7</v>
      </c>
      <c r="C235" s="27">
        <v>2</v>
      </c>
      <c r="D235" s="27">
        <v>3</v>
      </c>
      <c r="E235" s="27">
        <v>2500</v>
      </c>
      <c r="F235" s="27">
        <v>7</v>
      </c>
      <c r="G235" s="27">
        <v>2</v>
      </c>
      <c r="H235" s="27">
        <v>3</v>
      </c>
      <c r="I235" s="27">
        <v>2500</v>
      </c>
      <c r="J235" s="30">
        <v>5000</v>
      </c>
    </row>
    <row r="236" ht="24" customHeight="1" spans="1:10">
      <c r="A236" s="14" t="s">
        <v>390</v>
      </c>
      <c r="B236" s="26">
        <v>21</v>
      </c>
      <c r="C236" s="27">
        <v>3</v>
      </c>
      <c r="D236" s="27">
        <v>3</v>
      </c>
      <c r="E236" s="27">
        <v>6600</v>
      </c>
      <c r="F236" s="27">
        <v>11</v>
      </c>
      <c r="G236" s="27">
        <v>3</v>
      </c>
      <c r="H236" s="27">
        <v>4</v>
      </c>
      <c r="I236" s="27">
        <v>6800</v>
      </c>
      <c r="J236" s="30">
        <v>13400</v>
      </c>
    </row>
    <row r="237" ht="24" customHeight="1" spans="1:10">
      <c r="A237" s="12" t="s">
        <v>385</v>
      </c>
      <c r="B237" s="28">
        <v>237</v>
      </c>
      <c r="C237" s="28">
        <v>6</v>
      </c>
      <c r="D237" s="28">
        <v>15</v>
      </c>
      <c r="E237" s="28">
        <v>0</v>
      </c>
      <c r="F237" s="28">
        <v>243</v>
      </c>
      <c r="G237" s="28">
        <v>6</v>
      </c>
      <c r="H237" s="28">
        <v>15</v>
      </c>
      <c r="I237" s="28">
        <v>0</v>
      </c>
      <c r="J237" s="28">
        <v>0</v>
      </c>
    </row>
    <row r="238" hidden="1" spans="1:10">
      <c r="A238" s="6" t="s">
        <v>288</v>
      </c>
      <c r="B238" s="26">
        <v>2056</v>
      </c>
      <c r="C238" s="27">
        <v>78</v>
      </c>
      <c r="D238" s="27">
        <v>153</v>
      </c>
      <c r="E238" s="27">
        <v>84400</v>
      </c>
      <c r="F238" s="27">
        <v>1758</v>
      </c>
      <c r="G238" s="27">
        <v>72</v>
      </c>
      <c r="H238" s="27">
        <v>159</v>
      </c>
      <c r="I238" s="27">
        <v>80100</v>
      </c>
      <c r="J238" s="30">
        <v>164500</v>
      </c>
    </row>
    <row r="239" ht="24" customHeight="1" spans="1:10">
      <c r="A239" s="20" t="s">
        <v>290</v>
      </c>
      <c r="B239" s="26">
        <v>369</v>
      </c>
      <c r="C239" s="27">
        <v>22</v>
      </c>
      <c r="D239" s="27">
        <v>27</v>
      </c>
      <c r="E239" s="27">
        <v>40200</v>
      </c>
      <c r="F239" s="27">
        <v>324</v>
      </c>
      <c r="G239" s="27">
        <v>21</v>
      </c>
      <c r="H239" s="27">
        <v>40</v>
      </c>
      <c r="I239" s="27">
        <v>42400</v>
      </c>
      <c r="J239" s="30">
        <v>82600</v>
      </c>
    </row>
    <row r="240" ht="24" customHeight="1" spans="1:10">
      <c r="A240" s="14" t="s">
        <v>289</v>
      </c>
      <c r="B240" s="26">
        <v>177</v>
      </c>
      <c r="C240" s="27">
        <v>6</v>
      </c>
      <c r="D240" s="27">
        <v>10</v>
      </c>
      <c r="E240" s="27">
        <v>7000</v>
      </c>
      <c r="F240" s="27">
        <v>145</v>
      </c>
      <c r="G240" s="27">
        <v>6</v>
      </c>
      <c r="H240" s="27">
        <v>14</v>
      </c>
      <c r="I240" s="27">
        <v>7400</v>
      </c>
      <c r="J240" s="30">
        <v>14400</v>
      </c>
    </row>
    <row r="241" ht="24" customHeight="1" spans="1:10">
      <c r="A241" s="14" t="s">
        <v>293</v>
      </c>
      <c r="B241" s="26">
        <v>59</v>
      </c>
      <c r="C241" s="27">
        <v>5</v>
      </c>
      <c r="D241" s="27">
        <v>7</v>
      </c>
      <c r="E241" s="27">
        <v>11400</v>
      </c>
      <c r="F241" s="27">
        <v>61</v>
      </c>
      <c r="G241" s="27">
        <v>5</v>
      </c>
      <c r="H241" s="27">
        <v>10</v>
      </c>
      <c r="I241" s="27">
        <v>12000</v>
      </c>
      <c r="J241" s="30">
        <v>23400</v>
      </c>
    </row>
    <row r="242" ht="24" customHeight="1" spans="1:10">
      <c r="A242" s="14" t="s">
        <v>294</v>
      </c>
      <c r="B242" s="26">
        <v>81</v>
      </c>
      <c r="C242" s="27">
        <v>6</v>
      </c>
      <c r="D242" s="27">
        <v>4</v>
      </c>
      <c r="E242" s="27">
        <v>12800</v>
      </c>
      <c r="F242" s="27">
        <v>74</v>
      </c>
      <c r="G242" s="27">
        <v>6</v>
      </c>
      <c r="H242" s="27">
        <v>9</v>
      </c>
      <c r="I242" s="27">
        <v>13800</v>
      </c>
      <c r="J242" s="30">
        <v>26600</v>
      </c>
    </row>
    <row r="243" ht="24" customHeight="1" spans="1:10">
      <c r="A243" s="14" t="s">
        <v>299</v>
      </c>
      <c r="B243" s="26">
        <v>45</v>
      </c>
      <c r="C243" s="27">
        <v>4</v>
      </c>
      <c r="D243" s="27">
        <v>5</v>
      </c>
      <c r="E243" s="27">
        <v>9000</v>
      </c>
      <c r="F243" s="27">
        <v>44</v>
      </c>
      <c r="G243" s="27">
        <v>4</v>
      </c>
      <c r="H243" s="27">
        <v>6</v>
      </c>
      <c r="I243" s="27">
        <v>9200</v>
      </c>
      <c r="J243" s="30">
        <v>18200</v>
      </c>
    </row>
    <row r="244" ht="24" customHeight="1" spans="1:10">
      <c r="A244" s="12" t="s">
        <v>302</v>
      </c>
      <c r="B244" s="28">
        <v>7</v>
      </c>
      <c r="C244" s="28">
        <v>1</v>
      </c>
      <c r="D244" s="28">
        <v>1</v>
      </c>
      <c r="E244" s="28">
        <v>0</v>
      </c>
      <c r="F244" s="28">
        <v>0</v>
      </c>
      <c r="G244" s="28">
        <v>0</v>
      </c>
      <c r="H244" s="28">
        <v>1</v>
      </c>
      <c r="I244" s="28">
        <v>0</v>
      </c>
      <c r="J244" s="28">
        <v>0</v>
      </c>
    </row>
    <row r="245" hidden="1" spans="1:10">
      <c r="A245" s="20" t="s">
        <v>304</v>
      </c>
      <c r="B245" s="26">
        <v>937</v>
      </c>
      <c r="C245" s="27">
        <v>22</v>
      </c>
      <c r="D245" s="27">
        <v>67</v>
      </c>
      <c r="E245" s="27">
        <v>2800</v>
      </c>
      <c r="F245" s="27">
        <v>776</v>
      </c>
      <c r="G245" s="27">
        <v>19</v>
      </c>
      <c r="H245" s="27">
        <v>57</v>
      </c>
      <c r="I245" s="27">
        <v>3200</v>
      </c>
      <c r="J245" s="30">
        <v>6000</v>
      </c>
    </row>
    <row r="246" ht="24" customHeight="1" spans="1:10">
      <c r="A246" s="12" t="s">
        <v>303</v>
      </c>
      <c r="B246" s="28">
        <v>589</v>
      </c>
      <c r="C246" s="28">
        <v>14</v>
      </c>
      <c r="D246" s="28">
        <v>38</v>
      </c>
      <c r="E246" s="28">
        <v>0</v>
      </c>
      <c r="F246" s="28">
        <v>501</v>
      </c>
      <c r="G246" s="28">
        <v>12</v>
      </c>
      <c r="H246" s="28">
        <v>30</v>
      </c>
      <c r="I246" s="28">
        <v>0</v>
      </c>
      <c r="J246" s="28">
        <v>0</v>
      </c>
    </row>
    <row r="247" hidden="1" spans="1:10">
      <c r="A247" s="12" t="s">
        <v>305</v>
      </c>
      <c r="B247" s="28">
        <v>317</v>
      </c>
      <c r="C247" s="28">
        <v>7</v>
      </c>
      <c r="D247" s="28">
        <v>25</v>
      </c>
      <c r="E247" s="28">
        <v>0</v>
      </c>
      <c r="F247" s="28">
        <v>246</v>
      </c>
      <c r="G247" s="28">
        <v>6</v>
      </c>
      <c r="H247" s="28">
        <v>21</v>
      </c>
      <c r="I247" s="28">
        <v>0</v>
      </c>
      <c r="J247" s="28">
        <v>0</v>
      </c>
    </row>
    <row r="248" hidden="1" spans="1:10">
      <c r="A248" s="14" t="s">
        <v>306</v>
      </c>
      <c r="B248" s="26">
        <v>31</v>
      </c>
      <c r="C248" s="27">
        <v>1</v>
      </c>
      <c r="D248" s="27">
        <v>4</v>
      </c>
      <c r="E248" s="27">
        <v>2800</v>
      </c>
      <c r="F248" s="27">
        <v>29</v>
      </c>
      <c r="G248" s="27">
        <v>1</v>
      </c>
      <c r="H248" s="27">
        <v>6</v>
      </c>
      <c r="I248" s="27">
        <v>3200</v>
      </c>
      <c r="J248" s="30">
        <v>6000</v>
      </c>
    </row>
    <row r="249" ht="24" customHeight="1" spans="1:10">
      <c r="A249" s="20" t="s">
        <v>292</v>
      </c>
      <c r="B249" s="26">
        <v>750</v>
      </c>
      <c r="C249" s="27">
        <v>34</v>
      </c>
      <c r="D249" s="27">
        <v>59</v>
      </c>
      <c r="E249" s="27">
        <v>41400</v>
      </c>
      <c r="F249" s="27">
        <v>658</v>
      </c>
      <c r="G249" s="27">
        <v>32</v>
      </c>
      <c r="H249" s="27">
        <v>62</v>
      </c>
      <c r="I249" s="27">
        <v>34500</v>
      </c>
      <c r="J249" s="30">
        <v>75900</v>
      </c>
    </row>
    <row r="250" ht="24" customHeight="1" spans="1:10">
      <c r="A250" s="12" t="s">
        <v>291</v>
      </c>
      <c r="B250" s="26">
        <v>38</v>
      </c>
      <c r="C250" s="27">
        <v>6</v>
      </c>
      <c r="D250" s="27">
        <v>7</v>
      </c>
      <c r="E250" s="27">
        <v>13400</v>
      </c>
      <c r="F250" s="27">
        <v>26</v>
      </c>
      <c r="G250" s="27">
        <v>5</v>
      </c>
      <c r="H250" s="27">
        <v>6</v>
      </c>
      <c r="I250" s="27">
        <v>11200</v>
      </c>
      <c r="J250" s="30">
        <v>24600</v>
      </c>
    </row>
    <row r="251" ht="24" customHeight="1" spans="1:10">
      <c r="A251" s="12" t="s">
        <v>295</v>
      </c>
      <c r="B251" s="26">
        <v>7</v>
      </c>
      <c r="C251" s="27">
        <v>1</v>
      </c>
      <c r="D251" s="27">
        <v>2</v>
      </c>
      <c r="E251" s="27">
        <v>2500</v>
      </c>
      <c r="F251" s="27">
        <v>3</v>
      </c>
      <c r="G251" s="27">
        <v>1</v>
      </c>
      <c r="H251" s="27">
        <v>1</v>
      </c>
      <c r="I251" s="27">
        <v>2500</v>
      </c>
      <c r="J251" s="30">
        <v>5000</v>
      </c>
    </row>
    <row r="252" ht="24" customHeight="1" spans="1:10">
      <c r="A252" s="14" t="s">
        <v>296</v>
      </c>
      <c r="B252" s="26">
        <v>128</v>
      </c>
      <c r="C252" s="27">
        <v>6</v>
      </c>
      <c r="D252" s="27">
        <v>11</v>
      </c>
      <c r="E252" s="27">
        <v>7100</v>
      </c>
      <c r="F252" s="27">
        <v>125</v>
      </c>
      <c r="G252" s="27">
        <v>6</v>
      </c>
      <c r="H252" s="27">
        <v>10</v>
      </c>
      <c r="I252" s="27">
        <v>7000</v>
      </c>
      <c r="J252" s="30">
        <v>14100</v>
      </c>
    </row>
    <row r="253" ht="24" customHeight="1" spans="1:10">
      <c r="A253" s="12" t="s">
        <v>297</v>
      </c>
      <c r="B253" s="28">
        <v>7</v>
      </c>
      <c r="C253" s="28">
        <v>1</v>
      </c>
      <c r="D253" s="28">
        <v>2</v>
      </c>
      <c r="E253" s="28">
        <v>0</v>
      </c>
      <c r="F253" s="28">
        <v>5</v>
      </c>
      <c r="G253" s="28">
        <v>1</v>
      </c>
      <c r="H253" s="28">
        <v>2</v>
      </c>
      <c r="I253" s="28">
        <v>0</v>
      </c>
      <c r="J253" s="28">
        <v>0</v>
      </c>
    </row>
    <row r="254" hidden="1" spans="1:10">
      <c r="A254" s="14" t="s">
        <v>298</v>
      </c>
      <c r="B254" s="26">
        <v>14</v>
      </c>
      <c r="C254" s="27">
        <v>2</v>
      </c>
      <c r="D254" s="27">
        <v>4</v>
      </c>
      <c r="E254" s="27">
        <v>4800</v>
      </c>
      <c r="F254" s="27">
        <v>7</v>
      </c>
      <c r="G254" s="27">
        <v>1</v>
      </c>
      <c r="H254" s="27">
        <v>4</v>
      </c>
      <c r="I254" s="27">
        <v>0</v>
      </c>
      <c r="J254" s="30">
        <v>4800</v>
      </c>
    </row>
    <row r="255" ht="24" customHeight="1" spans="1:10">
      <c r="A255" s="14" t="s">
        <v>300</v>
      </c>
      <c r="B255" s="26">
        <v>45</v>
      </c>
      <c r="C255" s="27">
        <v>6</v>
      </c>
      <c r="D255" s="27">
        <v>8</v>
      </c>
      <c r="E255" s="27">
        <v>13600</v>
      </c>
      <c r="F255" s="27">
        <v>36</v>
      </c>
      <c r="G255" s="27">
        <v>6</v>
      </c>
      <c r="H255" s="27">
        <v>9</v>
      </c>
      <c r="I255" s="27">
        <v>13800</v>
      </c>
      <c r="J255" s="30">
        <v>27400</v>
      </c>
    </row>
    <row r="256" ht="24" customHeight="1" spans="1:10">
      <c r="A256" s="12" t="s">
        <v>301</v>
      </c>
      <c r="B256" s="28">
        <v>511</v>
      </c>
      <c r="C256" s="28">
        <v>12</v>
      </c>
      <c r="D256" s="28">
        <v>25</v>
      </c>
      <c r="E256" s="28">
        <v>0</v>
      </c>
      <c r="F256" s="28">
        <v>456</v>
      </c>
      <c r="G256" s="28">
        <v>12</v>
      </c>
      <c r="H256" s="28">
        <v>30</v>
      </c>
      <c r="I256" s="28">
        <v>0</v>
      </c>
      <c r="J256" s="28">
        <v>0</v>
      </c>
    </row>
    <row r="257" hidden="1" spans="1:10">
      <c r="A257" s="6" t="s">
        <v>397</v>
      </c>
      <c r="B257" s="26">
        <v>1499</v>
      </c>
      <c r="C257" s="27">
        <v>62</v>
      </c>
      <c r="D257" s="27">
        <v>159</v>
      </c>
      <c r="E257" s="27">
        <v>72000</v>
      </c>
      <c r="F257" s="27">
        <v>1219</v>
      </c>
      <c r="G257" s="27">
        <v>58</v>
      </c>
      <c r="H257" s="27">
        <v>133</v>
      </c>
      <c r="I257" s="27">
        <v>76900</v>
      </c>
      <c r="J257" s="30">
        <v>148900</v>
      </c>
    </row>
    <row r="258" ht="24" customHeight="1" spans="1:10">
      <c r="A258" s="20" t="s">
        <v>406</v>
      </c>
      <c r="B258" s="26">
        <v>713</v>
      </c>
      <c r="C258" s="27">
        <v>24</v>
      </c>
      <c r="D258" s="27">
        <v>83</v>
      </c>
      <c r="E258" s="27">
        <v>19000</v>
      </c>
      <c r="F258" s="27">
        <v>591</v>
      </c>
      <c r="G258" s="27">
        <v>22</v>
      </c>
      <c r="H258" s="27">
        <v>62</v>
      </c>
      <c r="I258" s="27">
        <v>26900</v>
      </c>
      <c r="J258" s="30">
        <v>45900</v>
      </c>
    </row>
    <row r="259" ht="24" customHeight="1" spans="1:10">
      <c r="A259" s="14" t="s">
        <v>407</v>
      </c>
      <c r="B259" s="26">
        <v>167</v>
      </c>
      <c r="C259" s="27">
        <v>5</v>
      </c>
      <c r="D259" s="27">
        <v>14</v>
      </c>
      <c r="E259" s="27">
        <v>6400</v>
      </c>
      <c r="F259" s="27">
        <v>132</v>
      </c>
      <c r="G259" s="27">
        <v>4</v>
      </c>
      <c r="H259" s="27">
        <v>15</v>
      </c>
      <c r="I259" s="27">
        <v>5500</v>
      </c>
      <c r="J259" s="30">
        <v>11900</v>
      </c>
    </row>
    <row r="260" ht="24" customHeight="1" spans="1:10">
      <c r="A260" s="12" t="s">
        <v>405</v>
      </c>
      <c r="B260" s="28">
        <v>417</v>
      </c>
      <c r="C260" s="28">
        <v>10</v>
      </c>
      <c r="D260" s="28">
        <v>33</v>
      </c>
      <c r="E260" s="28">
        <v>0</v>
      </c>
      <c r="F260" s="28">
        <v>369</v>
      </c>
      <c r="G260" s="28">
        <v>9</v>
      </c>
      <c r="H260" s="28">
        <v>30</v>
      </c>
      <c r="I260" s="28">
        <v>0</v>
      </c>
      <c r="J260" s="28">
        <v>0</v>
      </c>
    </row>
    <row r="261" hidden="1" spans="1:10">
      <c r="A261" s="14" t="s">
        <v>408</v>
      </c>
      <c r="B261" s="26">
        <v>129</v>
      </c>
      <c r="C261" s="27">
        <v>9</v>
      </c>
      <c r="D261" s="27">
        <v>36</v>
      </c>
      <c r="E261" s="27">
        <v>12600</v>
      </c>
      <c r="F261" s="27">
        <v>90</v>
      </c>
      <c r="G261" s="27">
        <v>9</v>
      </c>
      <c r="H261" s="27">
        <v>17</v>
      </c>
      <c r="I261" s="27">
        <v>21400</v>
      </c>
      <c r="J261" s="30">
        <v>34000</v>
      </c>
    </row>
    <row r="262" ht="24" customHeight="1" spans="1:10">
      <c r="A262" s="20" t="s">
        <v>399</v>
      </c>
      <c r="B262" s="26">
        <v>786</v>
      </c>
      <c r="C262" s="27">
        <v>38</v>
      </c>
      <c r="D262" s="27">
        <v>76</v>
      </c>
      <c r="E262" s="27">
        <v>53000</v>
      </c>
      <c r="F262" s="27">
        <v>628</v>
      </c>
      <c r="G262" s="27">
        <v>36</v>
      </c>
      <c r="H262" s="27">
        <v>71</v>
      </c>
      <c r="I262" s="27">
        <v>50000</v>
      </c>
      <c r="J262" s="30">
        <v>103000</v>
      </c>
    </row>
    <row r="263" ht="24" customHeight="1" spans="1:10">
      <c r="A263" s="12" t="s">
        <v>400</v>
      </c>
      <c r="B263" s="26">
        <v>198</v>
      </c>
      <c r="C263" s="27">
        <v>7</v>
      </c>
      <c r="D263" s="27">
        <v>18</v>
      </c>
      <c r="E263" s="27">
        <v>8800</v>
      </c>
      <c r="F263" s="27">
        <v>168</v>
      </c>
      <c r="G263" s="27">
        <v>7</v>
      </c>
      <c r="H263" s="27">
        <v>16</v>
      </c>
      <c r="I263" s="27">
        <v>8600</v>
      </c>
      <c r="J263" s="30">
        <v>17400</v>
      </c>
    </row>
    <row r="264" ht="24" customHeight="1" spans="1:10">
      <c r="A264" s="12" t="s">
        <v>404</v>
      </c>
      <c r="B264" s="26">
        <v>70</v>
      </c>
      <c r="C264" s="27">
        <v>6</v>
      </c>
      <c r="D264" s="27">
        <v>11</v>
      </c>
      <c r="E264" s="27">
        <v>14200</v>
      </c>
      <c r="F264" s="27">
        <v>49</v>
      </c>
      <c r="G264" s="27">
        <v>6</v>
      </c>
      <c r="H264" s="27">
        <v>9</v>
      </c>
      <c r="I264" s="27">
        <v>13800</v>
      </c>
      <c r="J264" s="30">
        <v>28000</v>
      </c>
    </row>
    <row r="265" ht="24" customHeight="1" spans="1:10">
      <c r="A265" s="12" t="s">
        <v>403</v>
      </c>
      <c r="B265" s="26">
        <v>42</v>
      </c>
      <c r="C265" s="27">
        <v>6</v>
      </c>
      <c r="D265" s="27">
        <v>10</v>
      </c>
      <c r="E265" s="27">
        <v>14000</v>
      </c>
      <c r="F265" s="27">
        <v>26</v>
      </c>
      <c r="G265" s="27">
        <v>6</v>
      </c>
      <c r="H265" s="27">
        <v>9</v>
      </c>
      <c r="I265" s="27">
        <v>13800</v>
      </c>
      <c r="J265" s="30">
        <v>27800</v>
      </c>
    </row>
    <row r="266" ht="24" customHeight="1" spans="1:10">
      <c r="A266" s="12" t="s">
        <v>402</v>
      </c>
      <c r="B266" s="26">
        <v>54</v>
      </c>
      <c r="C266" s="27">
        <v>6</v>
      </c>
      <c r="D266" s="27">
        <v>9</v>
      </c>
      <c r="E266" s="27">
        <v>13800</v>
      </c>
      <c r="F266" s="27">
        <v>49</v>
      </c>
      <c r="G266" s="27">
        <v>6</v>
      </c>
      <c r="H266" s="27">
        <v>9</v>
      </c>
      <c r="I266" s="27">
        <v>13800</v>
      </c>
      <c r="J266" s="30">
        <v>27600</v>
      </c>
    </row>
    <row r="267" ht="24" customHeight="1" spans="1:10">
      <c r="A267" s="12" t="s">
        <v>401</v>
      </c>
      <c r="B267" s="26">
        <v>11</v>
      </c>
      <c r="C267" s="27">
        <v>1</v>
      </c>
      <c r="D267" s="27">
        <v>1</v>
      </c>
      <c r="E267" s="27">
        <v>2200</v>
      </c>
      <c r="F267" s="27">
        <v>0</v>
      </c>
      <c r="G267" s="27">
        <v>0</v>
      </c>
      <c r="H267" s="27">
        <v>0</v>
      </c>
      <c r="I267" s="27">
        <v>0</v>
      </c>
      <c r="J267" s="30">
        <v>2200</v>
      </c>
    </row>
    <row r="268" ht="24" customHeight="1" spans="1:10">
      <c r="A268" s="12" t="s">
        <v>398</v>
      </c>
      <c r="B268" s="28">
        <v>411</v>
      </c>
      <c r="C268" s="28">
        <v>12</v>
      </c>
      <c r="D268" s="28">
        <v>27</v>
      </c>
      <c r="E268" s="28">
        <v>0</v>
      </c>
      <c r="F268" s="28">
        <v>336</v>
      </c>
      <c r="G268" s="28">
        <v>11</v>
      </c>
      <c r="H268" s="28">
        <v>28</v>
      </c>
      <c r="I268" s="28">
        <v>0</v>
      </c>
      <c r="J268" s="28">
        <v>0</v>
      </c>
    </row>
    <row r="269" hidden="1" spans="1:10">
      <c r="A269" s="6" t="s">
        <v>186</v>
      </c>
      <c r="B269" s="26">
        <v>5099</v>
      </c>
      <c r="C269" s="27">
        <v>168</v>
      </c>
      <c r="D269" s="27">
        <v>364</v>
      </c>
      <c r="E269" s="27">
        <v>128900</v>
      </c>
      <c r="F269" s="27">
        <v>4763</v>
      </c>
      <c r="G269" s="27">
        <v>168</v>
      </c>
      <c r="H269" s="27">
        <v>367</v>
      </c>
      <c r="I269" s="27">
        <v>134800</v>
      </c>
      <c r="J269" s="30">
        <v>263700</v>
      </c>
    </row>
    <row r="270" ht="24" customHeight="1" spans="1:10">
      <c r="A270" s="20" t="s">
        <v>200</v>
      </c>
      <c r="B270" s="26">
        <v>1564</v>
      </c>
      <c r="C270" s="27">
        <v>53</v>
      </c>
      <c r="D270" s="27">
        <v>115</v>
      </c>
      <c r="E270" s="27">
        <v>45600</v>
      </c>
      <c r="F270" s="27">
        <v>1564</v>
      </c>
      <c r="G270" s="27">
        <v>55</v>
      </c>
      <c r="H270" s="27">
        <v>119</v>
      </c>
      <c r="I270" s="27">
        <v>50400</v>
      </c>
      <c r="J270" s="30">
        <v>96000</v>
      </c>
    </row>
    <row r="271" ht="24" customHeight="1" spans="1:10">
      <c r="A271" s="12" t="s">
        <v>203</v>
      </c>
      <c r="B271" s="28">
        <v>430</v>
      </c>
      <c r="C271" s="28">
        <v>12</v>
      </c>
      <c r="D271" s="28">
        <v>25</v>
      </c>
      <c r="E271" s="28">
        <v>0</v>
      </c>
      <c r="F271" s="28">
        <v>430</v>
      </c>
      <c r="G271" s="28">
        <v>12</v>
      </c>
      <c r="H271" s="28">
        <v>22</v>
      </c>
      <c r="I271" s="28">
        <v>0</v>
      </c>
      <c r="J271" s="28">
        <v>0</v>
      </c>
    </row>
    <row r="272" hidden="1" spans="1:10">
      <c r="A272" s="14" t="s">
        <v>199</v>
      </c>
      <c r="B272" s="26">
        <v>57</v>
      </c>
      <c r="C272" s="27">
        <v>3</v>
      </c>
      <c r="D272" s="27">
        <v>5</v>
      </c>
      <c r="E272" s="27">
        <v>7000</v>
      </c>
      <c r="F272" s="27">
        <v>48</v>
      </c>
      <c r="G272" s="27">
        <v>4</v>
      </c>
      <c r="H272" s="27">
        <v>2</v>
      </c>
      <c r="I272" s="27">
        <v>8400</v>
      </c>
      <c r="J272" s="30">
        <v>15400</v>
      </c>
    </row>
    <row r="273" ht="24" customHeight="1" spans="1:10">
      <c r="A273" s="12" t="s">
        <v>214</v>
      </c>
      <c r="B273" s="28">
        <v>599</v>
      </c>
      <c r="C273" s="28">
        <v>12</v>
      </c>
      <c r="D273" s="28">
        <v>42</v>
      </c>
      <c r="E273" s="28">
        <v>0</v>
      </c>
      <c r="F273" s="28">
        <v>623</v>
      </c>
      <c r="G273" s="28">
        <v>12</v>
      </c>
      <c r="H273" s="28">
        <v>45</v>
      </c>
      <c r="I273" s="28">
        <v>0</v>
      </c>
      <c r="J273" s="28">
        <v>0</v>
      </c>
    </row>
    <row r="274" hidden="1" spans="1:10">
      <c r="A274" s="12" t="s">
        <v>205</v>
      </c>
      <c r="B274" s="28">
        <v>293</v>
      </c>
      <c r="C274" s="28">
        <v>9</v>
      </c>
      <c r="D274" s="28">
        <v>20</v>
      </c>
      <c r="E274" s="28">
        <v>0</v>
      </c>
      <c r="F274" s="28">
        <v>294</v>
      </c>
      <c r="G274" s="28">
        <v>9</v>
      </c>
      <c r="H274" s="28">
        <v>20</v>
      </c>
      <c r="I274" s="28">
        <v>0</v>
      </c>
      <c r="J274" s="28">
        <v>0</v>
      </c>
    </row>
    <row r="275" hidden="1" spans="1:10">
      <c r="A275" s="14" t="s">
        <v>206</v>
      </c>
      <c r="B275" s="26">
        <v>77</v>
      </c>
      <c r="C275" s="27">
        <v>6</v>
      </c>
      <c r="D275" s="27">
        <v>9</v>
      </c>
      <c r="E275" s="27">
        <v>13800</v>
      </c>
      <c r="F275" s="27">
        <v>67</v>
      </c>
      <c r="G275" s="27">
        <v>6</v>
      </c>
      <c r="H275" s="27">
        <v>11</v>
      </c>
      <c r="I275" s="27">
        <v>14200</v>
      </c>
      <c r="J275" s="30">
        <v>28000</v>
      </c>
    </row>
    <row r="276" ht="24" customHeight="1" spans="1:10">
      <c r="A276" s="14" t="s">
        <v>201</v>
      </c>
      <c r="B276" s="26">
        <v>37</v>
      </c>
      <c r="C276" s="27">
        <v>4</v>
      </c>
      <c r="D276" s="27">
        <v>6</v>
      </c>
      <c r="E276" s="27">
        <v>9200</v>
      </c>
      <c r="F276" s="27">
        <v>36</v>
      </c>
      <c r="G276" s="27">
        <v>5</v>
      </c>
      <c r="H276" s="27">
        <v>7</v>
      </c>
      <c r="I276" s="27">
        <v>11400</v>
      </c>
      <c r="J276" s="30">
        <v>20600</v>
      </c>
    </row>
    <row r="277" ht="24" customHeight="1" spans="1:10">
      <c r="A277" s="14" t="s">
        <v>204</v>
      </c>
      <c r="B277" s="26">
        <v>32</v>
      </c>
      <c r="C277" s="27">
        <v>3</v>
      </c>
      <c r="D277" s="27">
        <v>5</v>
      </c>
      <c r="E277" s="27">
        <v>7000</v>
      </c>
      <c r="F277" s="27">
        <v>44</v>
      </c>
      <c r="G277" s="27">
        <v>4</v>
      </c>
      <c r="H277" s="27">
        <v>7</v>
      </c>
      <c r="I277" s="27">
        <v>9400</v>
      </c>
      <c r="J277" s="30">
        <v>16400</v>
      </c>
    </row>
    <row r="278" ht="24" customHeight="1" spans="1:10">
      <c r="A278" s="14" t="s">
        <v>202</v>
      </c>
      <c r="B278" s="26">
        <v>39</v>
      </c>
      <c r="C278" s="27">
        <v>4</v>
      </c>
      <c r="D278" s="27">
        <v>3</v>
      </c>
      <c r="E278" s="27">
        <v>8600</v>
      </c>
      <c r="F278" s="27">
        <v>22</v>
      </c>
      <c r="G278" s="27">
        <v>3</v>
      </c>
      <c r="H278" s="27">
        <v>5</v>
      </c>
      <c r="I278" s="27">
        <v>7000</v>
      </c>
      <c r="J278" s="30">
        <v>15600</v>
      </c>
    </row>
    <row r="279" ht="24" customHeight="1" spans="1:10">
      <c r="A279" s="20" t="s">
        <v>188</v>
      </c>
      <c r="B279" s="26">
        <v>1867</v>
      </c>
      <c r="C279" s="27">
        <v>62</v>
      </c>
      <c r="D279" s="27">
        <v>120</v>
      </c>
      <c r="E279" s="27">
        <v>55200</v>
      </c>
      <c r="F279" s="27">
        <v>1647</v>
      </c>
      <c r="G279" s="27">
        <v>59</v>
      </c>
      <c r="H279" s="27">
        <v>126</v>
      </c>
      <c r="I279" s="27">
        <v>53100</v>
      </c>
      <c r="J279" s="30">
        <v>108300</v>
      </c>
    </row>
    <row r="280" ht="24" customHeight="1" spans="1:10">
      <c r="A280" s="12" t="s">
        <v>211</v>
      </c>
      <c r="B280" s="28">
        <v>315</v>
      </c>
      <c r="C280" s="28">
        <v>7</v>
      </c>
      <c r="D280" s="28">
        <v>21</v>
      </c>
      <c r="E280" s="28">
        <v>0</v>
      </c>
      <c r="F280" s="28">
        <v>255</v>
      </c>
      <c r="G280" s="28">
        <v>6</v>
      </c>
      <c r="H280" s="28">
        <v>22</v>
      </c>
      <c r="I280" s="28">
        <v>0</v>
      </c>
      <c r="J280" s="28">
        <v>0</v>
      </c>
    </row>
    <row r="281" hidden="1" spans="1:10">
      <c r="A281" s="12" t="s">
        <v>210</v>
      </c>
      <c r="B281" s="28">
        <v>1012</v>
      </c>
      <c r="C281" s="28">
        <v>24</v>
      </c>
      <c r="D281" s="28">
        <v>52</v>
      </c>
      <c r="E281" s="28">
        <v>0</v>
      </c>
      <c r="F281" s="28">
        <v>951</v>
      </c>
      <c r="G281" s="28">
        <v>24</v>
      </c>
      <c r="H281" s="28">
        <v>64</v>
      </c>
      <c r="I281" s="28">
        <v>0</v>
      </c>
      <c r="J281" s="28">
        <v>0</v>
      </c>
    </row>
    <row r="282" hidden="1" spans="1:10">
      <c r="A282" s="14" t="s">
        <v>187</v>
      </c>
      <c r="B282" s="26">
        <v>98</v>
      </c>
      <c r="C282" s="27">
        <v>6</v>
      </c>
      <c r="D282" s="27">
        <v>9</v>
      </c>
      <c r="E282" s="27">
        <v>13800</v>
      </c>
      <c r="F282" s="27">
        <v>104</v>
      </c>
      <c r="G282" s="27">
        <v>6</v>
      </c>
      <c r="H282" s="27">
        <v>0</v>
      </c>
      <c r="I282" s="27">
        <v>6000</v>
      </c>
      <c r="J282" s="30">
        <v>19800</v>
      </c>
    </row>
    <row r="283" ht="24" customHeight="1" spans="1:10">
      <c r="A283" s="14" t="s">
        <v>192</v>
      </c>
      <c r="B283" s="26">
        <v>79</v>
      </c>
      <c r="C283" s="27">
        <v>5</v>
      </c>
      <c r="D283" s="27">
        <v>6</v>
      </c>
      <c r="E283" s="27">
        <v>11200</v>
      </c>
      <c r="F283" s="27">
        <v>64</v>
      </c>
      <c r="G283" s="27">
        <v>5</v>
      </c>
      <c r="H283" s="27">
        <v>8</v>
      </c>
      <c r="I283" s="27">
        <v>11600</v>
      </c>
      <c r="J283" s="30">
        <v>22800</v>
      </c>
    </row>
    <row r="284" ht="24" customHeight="1" spans="1:10">
      <c r="A284" s="14" t="s">
        <v>194</v>
      </c>
      <c r="B284" s="26">
        <v>163</v>
      </c>
      <c r="C284" s="27">
        <v>6</v>
      </c>
      <c r="D284" s="27">
        <v>10</v>
      </c>
      <c r="E284" s="27">
        <v>7000</v>
      </c>
      <c r="F284" s="27">
        <v>134</v>
      </c>
      <c r="G284" s="27">
        <v>6</v>
      </c>
      <c r="H284" s="27">
        <v>9</v>
      </c>
      <c r="I284" s="27">
        <v>6900</v>
      </c>
      <c r="J284" s="30">
        <v>13900</v>
      </c>
    </row>
    <row r="285" ht="24" customHeight="1" spans="1:10">
      <c r="A285" s="14" t="s">
        <v>207</v>
      </c>
      <c r="B285" s="26">
        <v>30</v>
      </c>
      <c r="C285" s="27">
        <v>3</v>
      </c>
      <c r="D285" s="27">
        <v>5</v>
      </c>
      <c r="E285" s="27">
        <v>7000</v>
      </c>
      <c r="F285" s="27">
        <v>11</v>
      </c>
      <c r="G285" s="27">
        <v>2</v>
      </c>
      <c r="H285" s="27">
        <v>6</v>
      </c>
      <c r="I285" s="27">
        <v>5200</v>
      </c>
      <c r="J285" s="30">
        <v>12200</v>
      </c>
    </row>
    <row r="286" ht="24" customHeight="1" spans="1:10">
      <c r="A286" s="12" t="s">
        <v>196</v>
      </c>
      <c r="B286" s="28">
        <v>7</v>
      </c>
      <c r="C286" s="28">
        <v>1</v>
      </c>
      <c r="D286" s="28">
        <v>1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</row>
    <row r="287" hidden="1" spans="1:10">
      <c r="A287" s="14" t="s">
        <v>197</v>
      </c>
      <c r="B287" s="26">
        <v>53</v>
      </c>
      <c r="C287" s="27">
        <v>4</v>
      </c>
      <c r="D287" s="27">
        <v>6</v>
      </c>
      <c r="E287" s="27">
        <v>9200</v>
      </c>
      <c r="F287" s="27">
        <v>36</v>
      </c>
      <c r="G287" s="27">
        <v>4</v>
      </c>
      <c r="H287" s="27">
        <v>8</v>
      </c>
      <c r="I287" s="27">
        <v>9600</v>
      </c>
      <c r="J287" s="30">
        <v>18800</v>
      </c>
    </row>
    <row r="288" ht="24" customHeight="1" spans="1:10">
      <c r="A288" s="14" t="s">
        <v>198</v>
      </c>
      <c r="B288" s="26">
        <v>110</v>
      </c>
      <c r="C288" s="27">
        <v>6</v>
      </c>
      <c r="D288" s="27">
        <v>10</v>
      </c>
      <c r="E288" s="27">
        <v>7000</v>
      </c>
      <c r="F288" s="27">
        <v>92</v>
      </c>
      <c r="G288" s="27">
        <v>6</v>
      </c>
      <c r="H288" s="27">
        <v>9</v>
      </c>
      <c r="I288" s="27">
        <v>13800</v>
      </c>
      <c r="J288" s="30">
        <v>20800</v>
      </c>
    </row>
    <row r="289" ht="24" customHeight="1" spans="1:10">
      <c r="A289" s="20" t="s">
        <v>190</v>
      </c>
      <c r="B289" s="26">
        <v>1668</v>
      </c>
      <c r="C289" s="27">
        <v>53</v>
      </c>
      <c r="D289" s="27">
        <v>129</v>
      </c>
      <c r="E289" s="27">
        <v>28100</v>
      </c>
      <c r="F289" s="27">
        <v>1552</v>
      </c>
      <c r="G289" s="27">
        <v>54</v>
      </c>
      <c r="H289" s="27">
        <v>122</v>
      </c>
      <c r="I289" s="27">
        <v>31300</v>
      </c>
      <c r="J289" s="30">
        <v>59400</v>
      </c>
    </row>
    <row r="290" ht="24" customHeight="1" spans="1:10">
      <c r="A290" s="12" t="s">
        <v>208</v>
      </c>
      <c r="B290" s="26">
        <v>35</v>
      </c>
      <c r="C290" s="27">
        <v>3</v>
      </c>
      <c r="D290" s="27">
        <v>5</v>
      </c>
      <c r="E290" s="27">
        <v>7000</v>
      </c>
      <c r="F290" s="27">
        <v>30</v>
      </c>
      <c r="G290" s="27">
        <v>3</v>
      </c>
      <c r="H290" s="27">
        <v>4</v>
      </c>
      <c r="I290" s="27">
        <v>6800</v>
      </c>
      <c r="J290" s="30">
        <v>13800</v>
      </c>
    </row>
    <row r="291" ht="24" customHeight="1" spans="1:10">
      <c r="A291" s="12" t="s">
        <v>189</v>
      </c>
      <c r="B291" s="28">
        <v>257</v>
      </c>
      <c r="C291" s="28">
        <v>9</v>
      </c>
      <c r="D291" s="28">
        <v>16</v>
      </c>
      <c r="E291" s="28">
        <v>0</v>
      </c>
      <c r="F291" s="28">
        <v>224</v>
      </c>
      <c r="G291" s="28">
        <v>8</v>
      </c>
      <c r="H291" s="28">
        <v>15</v>
      </c>
      <c r="I291" s="28">
        <v>0</v>
      </c>
      <c r="J291" s="28">
        <v>0</v>
      </c>
    </row>
    <row r="292" hidden="1" spans="1:10">
      <c r="A292" s="12" t="s">
        <v>191</v>
      </c>
      <c r="B292" s="28">
        <v>249</v>
      </c>
      <c r="C292" s="28">
        <v>8</v>
      </c>
      <c r="D292" s="28">
        <v>14</v>
      </c>
      <c r="E292" s="28">
        <v>0</v>
      </c>
      <c r="F292" s="28">
        <v>255</v>
      </c>
      <c r="G292" s="28">
        <v>9</v>
      </c>
      <c r="H292" s="28">
        <v>18</v>
      </c>
      <c r="I292" s="28">
        <v>0</v>
      </c>
      <c r="J292" s="28">
        <v>0</v>
      </c>
    </row>
    <row r="293" hidden="1" spans="1:10">
      <c r="A293" s="14" t="s">
        <v>209</v>
      </c>
      <c r="B293" s="26">
        <v>107</v>
      </c>
      <c r="C293" s="27">
        <v>6</v>
      </c>
      <c r="D293" s="27">
        <v>9</v>
      </c>
      <c r="E293" s="27">
        <v>6900</v>
      </c>
      <c r="F293" s="27">
        <v>101</v>
      </c>
      <c r="G293" s="27">
        <v>7</v>
      </c>
      <c r="H293" s="27">
        <v>9</v>
      </c>
      <c r="I293" s="27">
        <v>7900</v>
      </c>
      <c r="J293" s="30">
        <v>14800</v>
      </c>
    </row>
    <row r="294" ht="24" customHeight="1" spans="1:10">
      <c r="A294" s="12" t="s">
        <v>212</v>
      </c>
      <c r="B294" s="28">
        <v>523</v>
      </c>
      <c r="C294" s="28">
        <v>12</v>
      </c>
      <c r="D294" s="28">
        <v>40</v>
      </c>
      <c r="E294" s="28">
        <v>0</v>
      </c>
      <c r="F294" s="28">
        <v>503</v>
      </c>
      <c r="G294" s="28">
        <v>12</v>
      </c>
      <c r="H294" s="28">
        <v>35</v>
      </c>
      <c r="I294" s="28">
        <v>0</v>
      </c>
      <c r="J294" s="28">
        <v>0</v>
      </c>
    </row>
    <row r="295" hidden="1" spans="1:10">
      <c r="A295" s="12" t="s">
        <v>213</v>
      </c>
      <c r="B295" s="28">
        <v>420</v>
      </c>
      <c r="C295" s="28">
        <v>9</v>
      </c>
      <c r="D295" s="28">
        <v>34</v>
      </c>
      <c r="E295" s="28">
        <v>0</v>
      </c>
      <c r="F295" s="28">
        <v>363</v>
      </c>
      <c r="G295" s="28">
        <v>8</v>
      </c>
      <c r="H295" s="28">
        <v>28</v>
      </c>
      <c r="I295" s="28">
        <v>0</v>
      </c>
      <c r="J295" s="28">
        <v>0</v>
      </c>
    </row>
    <row r="296" hidden="1" spans="1:10">
      <c r="A296" s="14" t="s">
        <v>193</v>
      </c>
      <c r="B296" s="26">
        <v>37</v>
      </c>
      <c r="C296" s="27">
        <v>3</v>
      </c>
      <c r="D296" s="27">
        <v>5</v>
      </c>
      <c r="E296" s="27">
        <v>7000</v>
      </c>
      <c r="F296" s="27">
        <v>38</v>
      </c>
      <c r="G296" s="27">
        <v>3</v>
      </c>
      <c r="H296" s="27">
        <v>7</v>
      </c>
      <c r="I296" s="27">
        <v>7400</v>
      </c>
      <c r="J296" s="30">
        <v>14400</v>
      </c>
    </row>
    <row r="297" ht="24" customHeight="1" spans="1:10">
      <c r="A297" s="14" t="s">
        <v>195</v>
      </c>
      <c r="B297" s="26">
        <v>40</v>
      </c>
      <c r="C297" s="27">
        <v>3</v>
      </c>
      <c r="D297" s="27">
        <v>6</v>
      </c>
      <c r="E297" s="27">
        <v>7200</v>
      </c>
      <c r="F297" s="27">
        <v>38</v>
      </c>
      <c r="G297" s="27">
        <v>4</v>
      </c>
      <c r="H297" s="27">
        <v>6</v>
      </c>
      <c r="I297" s="27">
        <v>9200</v>
      </c>
      <c r="J297" s="30">
        <v>16400</v>
      </c>
    </row>
    <row r="298" ht="24" customHeight="1" spans="1:10">
      <c r="A298" s="6" t="s">
        <v>31</v>
      </c>
      <c r="B298" s="26">
        <v>997</v>
      </c>
      <c r="C298" s="27">
        <v>37</v>
      </c>
      <c r="D298" s="27">
        <v>77</v>
      </c>
      <c r="E298" s="27">
        <v>36700</v>
      </c>
      <c r="F298" s="27">
        <v>851</v>
      </c>
      <c r="G298" s="27">
        <v>34</v>
      </c>
      <c r="H298" s="27">
        <v>59</v>
      </c>
      <c r="I298" s="27">
        <v>29600</v>
      </c>
      <c r="J298" s="30">
        <v>66300</v>
      </c>
    </row>
    <row r="299" ht="24" customHeight="1" spans="1:10">
      <c r="A299" s="20" t="s">
        <v>33</v>
      </c>
      <c r="B299" s="26">
        <v>997</v>
      </c>
      <c r="C299" s="27">
        <v>37</v>
      </c>
      <c r="D299" s="27">
        <v>77</v>
      </c>
      <c r="E299" s="27">
        <v>36700</v>
      </c>
      <c r="F299" s="27">
        <v>851</v>
      </c>
      <c r="G299" s="27">
        <v>34</v>
      </c>
      <c r="H299" s="27">
        <v>59</v>
      </c>
      <c r="I299" s="27">
        <v>29600</v>
      </c>
      <c r="J299" s="30">
        <v>66300</v>
      </c>
    </row>
    <row r="300" ht="24" customHeight="1" spans="1:10">
      <c r="A300" s="12" t="s">
        <v>38</v>
      </c>
      <c r="B300" s="26">
        <v>17</v>
      </c>
      <c r="C300" s="27">
        <v>2</v>
      </c>
      <c r="D300" s="27">
        <v>4</v>
      </c>
      <c r="E300" s="27">
        <v>4800</v>
      </c>
      <c r="F300" s="27">
        <v>17</v>
      </c>
      <c r="G300" s="27">
        <v>2</v>
      </c>
      <c r="H300" s="27">
        <v>2</v>
      </c>
      <c r="I300" s="27">
        <v>4400</v>
      </c>
      <c r="J300" s="30">
        <v>9200</v>
      </c>
    </row>
    <row r="301" ht="24" customHeight="1" spans="1:10">
      <c r="A301" s="12" t="s">
        <v>40</v>
      </c>
      <c r="B301" s="28">
        <v>391</v>
      </c>
      <c r="C301" s="28">
        <v>9</v>
      </c>
      <c r="D301" s="28">
        <v>29</v>
      </c>
      <c r="E301" s="28">
        <v>0</v>
      </c>
      <c r="F301" s="28">
        <v>347</v>
      </c>
      <c r="G301" s="28">
        <v>9</v>
      </c>
      <c r="H301" s="28">
        <v>18</v>
      </c>
      <c r="I301" s="28">
        <v>0</v>
      </c>
      <c r="J301" s="28">
        <v>0</v>
      </c>
    </row>
    <row r="302" hidden="1" spans="1:10">
      <c r="A302" s="14" t="s">
        <v>35</v>
      </c>
      <c r="B302" s="26">
        <v>61</v>
      </c>
      <c r="C302" s="27">
        <v>5</v>
      </c>
      <c r="D302" s="27">
        <v>7</v>
      </c>
      <c r="E302" s="27">
        <v>11400</v>
      </c>
      <c r="F302" s="27">
        <v>46</v>
      </c>
      <c r="G302" s="27">
        <v>4</v>
      </c>
      <c r="H302" s="27">
        <v>6</v>
      </c>
      <c r="I302" s="27">
        <v>9200</v>
      </c>
      <c r="J302" s="30">
        <v>20600</v>
      </c>
    </row>
    <row r="303" ht="24" customHeight="1" spans="1:10">
      <c r="A303" s="14" t="s">
        <v>39</v>
      </c>
      <c r="B303" s="26">
        <v>45</v>
      </c>
      <c r="C303" s="27">
        <v>4</v>
      </c>
      <c r="D303" s="27">
        <v>5</v>
      </c>
      <c r="E303" s="27">
        <v>9000</v>
      </c>
      <c r="F303" s="27">
        <v>30</v>
      </c>
      <c r="G303" s="27">
        <v>4</v>
      </c>
      <c r="H303" s="27">
        <v>5</v>
      </c>
      <c r="I303" s="27">
        <v>9000</v>
      </c>
      <c r="J303" s="30">
        <v>18000</v>
      </c>
    </row>
    <row r="304" ht="24" customHeight="1" spans="1:10">
      <c r="A304" s="14" t="s">
        <v>36</v>
      </c>
      <c r="B304" s="26">
        <v>21</v>
      </c>
      <c r="C304" s="27">
        <v>2</v>
      </c>
      <c r="D304" s="27">
        <v>2</v>
      </c>
      <c r="E304" s="27">
        <v>4400</v>
      </c>
      <c r="F304" s="27">
        <v>9</v>
      </c>
      <c r="G304" s="27">
        <v>1</v>
      </c>
      <c r="H304" s="27">
        <v>0</v>
      </c>
      <c r="I304" s="27">
        <v>0</v>
      </c>
      <c r="J304" s="30">
        <v>4400</v>
      </c>
    </row>
    <row r="305" ht="24" customHeight="1" spans="1:10">
      <c r="A305" s="14" t="s">
        <v>32</v>
      </c>
      <c r="B305" s="26">
        <v>163</v>
      </c>
      <c r="C305" s="27">
        <v>6</v>
      </c>
      <c r="D305" s="27">
        <v>11</v>
      </c>
      <c r="E305" s="27">
        <v>7100</v>
      </c>
      <c r="F305" s="27">
        <v>161</v>
      </c>
      <c r="G305" s="27">
        <v>6</v>
      </c>
      <c r="H305" s="27">
        <v>10</v>
      </c>
      <c r="I305" s="27">
        <v>7000</v>
      </c>
      <c r="J305" s="30">
        <v>14100</v>
      </c>
    </row>
    <row r="306" ht="24" customHeight="1" spans="1:10">
      <c r="A306" s="12" t="s">
        <v>34</v>
      </c>
      <c r="B306" s="28">
        <v>299</v>
      </c>
      <c r="C306" s="28">
        <v>9</v>
      </c>
      <c r="D306" s="28">
        <v>19</v>
      </c>
      <c r="E306" s="28">
        <v>0</v>
      </c>
      <c r="F306" s="28">
        <v>241</v>
      </c>
      <c r="G306" s="28">
        <v>8</v>
      </c>
      <c r="H306" s="28">
        <v>18</v>
      </c>
      <c r="I306" s="28">
        <v>0</v>
      </c>
      <c r="J306" s="28">
        <v>0</v>
      </c>
    </row>
    <row r="307" hidden="1" spans="1:10">
      <c r="A307" s="6" t="s">
        <v>215</v>
      </c>
      <c r="B307" s="26">
        <v>1460</v>
      </c>
      <c r="C307" s="27">
        <v>37</v>
      </c>
      <c r="D307" s="27">
        <v>96</v>
      </c>
      <c r="E307" s="27">
        <v>9750</v>
      </c>
      <c r="F307" s="27">
        <v>1257</v>
      </c>
      <c r="G307" s="27">
        <v>35</v>
      </c>
      <c r="H307" s="27">
        <v>87</v>
      </c>
      <c r="I307" s="27">
        <v>16950</v>
      </c>
      <c r="J307" s="30">
        <v>26700</v>
      </c>
    </row>
    <row r="308" ht="24" customHeight="1" spans="1:10">
      <c r="A308" s="20" t="s">
        <v>217</v>
      </c>
      <c r="B308" s="26">
        <v>1460</v>
      </c>
      <c r="C308" s="27">
        <v>37</v>
      </c>
      <c r="D308" s="27">
        <v>96</v>
      </c>
      <c r="E308" s="27">
        <v>9750</v>
      </c>
      <c r="F308" s="27">
        <v>1257</v>
      </c>
      <c r="G308" s="27">
        <v>35</v>
      </c>
      <c r="H308" s="27">
        <v>87</v>
      </c>
      <c r="I308" s="27">
        <v>16950</v>
      </c>
      <c r="J308" s="30">
        <v>26700</v>
      </c>
    </row>
    <row r="309" ht="24" customHeight="1" spans="1:10">
      <c r="A309" s="14" t="s">
        <v>219</v>
      </c>
      <c r="B309" s="26">
        <v>235</v>
      </c>
      <c r="C309" s="27">
        <v>6</v>
      </c>
      <c r="D309" s="27">
        <v>13</v>
      </c>
      <c r="E309" s="27">
        <v>0</v>
      </c>
      <c r="F309" s="27">
        <v>194</v>
      </c>
      <c r="G309" s="27">
        <v>6</v>
      </c>
      <c r="H309" s="27">
        <v>13</v>
      </c>
      <c r="I309" s="27">
        <v>7300</v>
      </c>
      <c r="J309" s="30">
        <v>7300</v>
      </c>
    </row>
    <row r="310" ht="24" customHeight="1" spans="1:10">
      <c r="A310" s="12" t="s">
        <v>221</v>
      </c>
      <c r="B310" s="28">
        <v>607</v>
      </c>
      <c r="C310" s="28">
        <v>12</v>
      </c>
      <c r="D310" s="28">
        <v>41</v>
      </c>
      <c r="E310" s="28">
        <v>0</v>
      </c>
      <c r="F310" s="28">
        <v>509</v>
      </c>
      <c r="G310" s="28">
        <v>10</v>
      </c>
      <c r="H310" s="28">
        <v>35</v>
      </c>
      <c r="I310" s="28">
        <v>0</v>
      </c>
      <c r="J310" s="28">
        <v>0</v>
      </c>
    </row>
    <row r="311" hidden="1" spans="1:10">
      <c r="A311" s="14" t="s">
        <v>220</v>
      </c>
      <c r="B311" s="26">
        <v>3</v>
      </c>
      <c r="C311" s="27">
        <v>1</v>
      </c>
      <c r="D311" s="27">
        <v>3</v>
      </c>
      <c r="E311" s="27">
        <v>2350</v>
      </c>
      <c r="F311" s="27">
        <v>2</v>
      </c>
      <c r="G311" s="27">
        <v>1</v>
      </c>
      <c r="H311" s="27">
        <v>2</v>
      </c>
      <c r="I311" s="27">
        <v>2350</v>
      </c>
      <c r="J311" s="30">
        <v>4700</v>
      </c>
    </row>
    <row r="312" spans="1:10">
      <c r="A312" s="14" t="s">
        <v>218</v>
      </c>
      <c r="B312" s="26">
        <v>170</v>
      </c>
      <c r="C312" s="27">
        <v>6</v>
      </c>
      <c r="D312" s="27">
        <v>14</v>
      </c>
      <c r="E312" s="27">
        <v>7400</v>
      </c>
      <c r="F312" s="27">
        <v>154</v>
      </c>
      <c r="G312" s="27">
        <v>6</v>
      </c>
      <c r="H312" s="27">
        <v>13</v>
      </c>
      <c r="I312" s="27">
        <v>7300</v>
      </c>
      <c r="J312" s="30">
        <v>14700</v>
      </c>
    </row>
    <row r="313" ht="24" customHeight="1" spans="1:10">
      <c r="A313" s="12" t="s">
        <v>216</v>
      </c>
      <c r="B313" s="28">
        <v>445</v>
      </c>
      <c r="C313" s="28">
        <v>12</v>
      </c>
      <c r="D313" s="28">
        <v>25</v>
      </c>
      <c r="E313" s="28">
        <v>0</v>
      </c>
      <c r="F313" s="28">
        <v>398</v>
      </c>
      <c r="G313" s="28">
        <v>12</v>
      </c>
      <c r="H313" s="28">
        <v>24</v>
      </c>
      <c r="I313" s="28">
        <v>0</v>
      </c>
      <c r="J313" s="28">
        <v>0</v>
      </c>
    </row>
    <row r="314" hidden="1" spans="1:10">
      <c r="A314" s="6" t="s">
        <v>336</v>
      </c>
      <c r="B314" s="26">
        <v>3603</v>
      </c>
      <c r="C314" s="27">
        <v>121</v>
      </c>
      <c r="D314" s="27">
        <v>294</v>
      </c>
      <c r="E314" s="27">
        <v>115700</v>
      </c>
      <c r="F314" s="27">
        <v>3090</v>
      </c>
      <c r="G314" s="27">
        <v>109</v>
      </c>
      <c r="H314" s="27">
        <v>271</v>
      </c>
      <c r="I314" s="27">
        <v>104400</v>
      </c>
      <c r="J314" s="30">
        <v>220100</v>
      </c>
    </row>
    <row r="315" ht="24" customHeight="1" spans="1:10">
      <c r="A315" s="20" t="s">
        <v>344</v>
      </c>
      <c r="B315" s="26">
        <v>751</v>
      </c>
      <c r="C315" s="27">
        <v>42</v>
      </c>
      <c r="D315" s="27">
        <v>79</v>
      </c>
      <c r="E315" s="27">
        <v>76500</v>
      </c>
      <c r="F315" s="27">
        <v>605</v>
      </c>
      <c r="G315" s="27">
        <v>40</v>
      </c>
      <c r="H315" s="27">
        <v>78</v>
      </c>
      <c r="I315" s="27">
        <v>73100</v>
      </c>
      <c r="J315" s="30">
        <v>149600</v>
      </c>
    </row>
    <row r="316" ht="24" customHeight="1" spans="1:10">
      <c r="A316" s="14" t="s">
        <v>353</v>
      </c>
      <c r="B316" s="26">
        <v>56</v>
      </c>
      <c r="C316" s="27">
        <v>6</v>
      </c>
      <c r="D316" s="27">
        <v>9</v>
      </c>
      <c r="E316" s="27">
        <v>13800</v>
      </c>
      <c r="F316" s="27">
        <v>42</v>
      </c>
      <c r="G316" s="27">
        <v>5</v>
      </c>
      <c r="H316" s="27">
        <v>10</v>
      </c>
      <c r="I316" s="27">
        <v>12000</v>
      </c>
      <c r="J316" s="30">
        <v>25800</v>
      </c>
    </row>
    <row r="317" ht="24" customHeight="1" spans="1:10">
      <c r="A317" s="14" t="s">
        <v>345</v>
      </c>
      <c r="B317" s="26">
        <v>163</v>
      </c>
      <c r="C317" s="27">
        <v>6</v>
      </c>
      <c r="D317" s="27">
        <v>17</v>
      </c>
      <c r="E317" s="27">
        <v>7700</v>
      </c>
      <c r="F317" s="27">
        <v>143</v>
      </c>
      <c r="G317" s="27">
        <v>6</v>
      </c>
      <c r="H317" s="27">
        <v>13</v>
      </c>
      <c r="I317" s="27">
        <v>7300</v>
      </c>
      <c r="J317" s="30">
        <v>15000</v>
      </c>
    </row>
    <row r="318" ht="24" customHeight="1" spans="1:10">
      <c r="A318" s="12" t="s">
        <v>343</v>
      </c>
      <c r="B318" s="28">
        <v>253</v>
      </c>
      <c r="C318" s="28">
        <v>6</v>
      </c>
      <c r="D318" s="28">
        <v>18</v>
      </c>
      <c r="E318" s="28">
        <v>0</v>
      </c>
      <c r="F318" s="28">
        <v>215</v>
      </c>
      <c r="G318" s="28">
        <v>6</v>
      </c>
      <c r="H318" s="28">
        <v>16</v>
      </c>
      <c r="I318" s="28">
        <v>0</v>
      </c>
      <c r="J318" s="28">
        <v>0</v>
      </c>
    </row>
    <row r="319" hidden="1" spans="1:10">
      <c r="A319" s="14" t="s">
        <v>352</v>
      </c>
      <c r="B319" s="26">
        <v>77</v>
      </c>
      <c r="C319" s="27">
        <v>6</v>
      </c>
      <c r="D319" s="27">
        <v>10</v>
      </c>
      <c r="E319" s="27">
        <v>14000</v>
      </c>
      <c r="F319" s="27">
        <v>52</v>
      </c>
      <c r="G319" s="27">
        <v>5</v>
      </c>
      <c r="H319" s="27">
        <v>9</v>
      </c>
      <c r="I319" s="27">
        <v>11800</v>
      </c>
      <c r="J319" s="30">
        <v>25800</v>
      </c>
    </row>
    <row r="320" ht="24" customHeight="1" spans="1:10">
      <c r="A320" s="14" t="s">
        <v>346</v>
      </c>
      <c r="B320" s="26">
        <v>84</v>
      </c>
      <c r="C320" s="27">
        <v>6</v>
      </c>
      <c r="D320" s="27">
        <v>8</v>
      </c>
      <c r="E320" s="27">
        <v>13600</v>
      </c>
      <c r="F320" s="27">
        <v>58</v>
      </c>
      <c r="G320" s="27">
        <v>6</v>
      </c>
      <c r="H320" s="27">
        <v>10</v>
      </c>
      <c r="I320" s="27">
        <v>14000</v>
      </c>
      <c r="J320" s="30">
        <v>27600</v>
      </c>
    </row>
    <row r="321" ht="24" customHeight="1" spans="1:10">
      <c r="A321" s="14" t="s">
        <v>348</v>
      </c>
      <c r="B321" s="26">
        <v>53</v>
      </c>
      <c r="C321" s="27">
        <v>6</v>
      </c>
      <c r="D321" s="27">
        <v>8</v>
      </c>
      <c r="E321" s="27">
        <v>13600</v>
      </c>
      <c r="F321" s="27">
        <v>43</v>
      </c>
      <c r="G321" s="27">
        <v>6</v>
      </c>
      <c r="H321" s="27">
        <v>11</v>
      </c>
      <c r="I321" s="27">
        <v>14200</v>
      </c>
      <c r="J321" s="30">
        <v>27800</v>
      </c>
    </row>
    <row r="322" ht="24" customHeight="1" spans="1:10">
      <c r="A322" s="14" t="s">
        <v>347</v>
      </c>
      <c r="B322" s="26">
        <v>65</v>
      </c>
      <c r="C322" s="27">
        <v>6</v>
      </c>
      <c r="D322" s="27">
        <v>9</v>
      </c>
      <c r="E322" s="27">
        <v>13800</v>
      </c>
      <c r="F322" s="27">
        <v>52</v>
      </c>
      <c r="G322" s="27">
        <v>6</v>
      </c>
      <c r="H322" s="27">
        <v>9</v>
      </c>
      <c r="I322" s="27">
        <v>13800</v>
      </c>
      <c r="J322" s="30">
        <v>27600</v>
      </c>
    </row>
    <row r="323" ht="24" customHeight="1" spans="1:10">
      <c r="A323" s="20" t="s">
        <v>355</v>
      </c>
      <c r="B323" s="26">
        <v>1318</v>
      </c>
      <c r="C323" s="27">
        <v>29</v>
      </c>
      <c r="D323" s="27">
        <v>104</v>
      </c>
      <c r="E323" s="27">
        <v>0</v>
      </c>
      <c r="F323" s="27">
        <v>1156</v>
      </c>
      <c r="G323" s="27">
        <v>26</v>
      </c>
      <c r="H323" s="27">
        <v>90</v>
      </c>
      <c r="I323" s="27">
        <v>6900</v>
      </c>
      <c r="J323" s="30">
        <v>6900</v>
      </c>
    </row>
    <row r="324" ht="24" customHeight="1" spans="1:10">
      <c r="A324" s="12" t="s">
        <v>356</v>
      </c>
      <c r="B324" s="28">
        <v>361</v>
      </c>
      <c r="C324" s="28">
        <v>8</v>
      </c>
      <c r="D324" s="28">
        <v>28</v>
      </c>
      <c r="E324" s="28">
        <v>0</v>
      </c>
      <c r="F324" s="28">
        <v>267</v>
      </c>
      <c r="G324" s="28">
        <v>6</v>
      </c>
      <c r="H324" s="28">
        <v>26</v>
      </c>
      <c r="I324" s="28">
        <v>0</v>
      </c>
      <c r="J324" s="28">
        <v>0</v>
      </c>
    </row>
    <row r="325" hidden="1" spans="1:10">
      <c r="A325" s="14" t="s">
        <v>357</v>
      </c>
      <c r="B325" s="26">
        <v>268</v>
      </c>
      <c r="C325" s="27">
        <v>6</v>
      </c>
      <c r="D325" s="27">
        <v>19</v>
      </c>
      <c r="E325" s="27">
        <v>0</v>
      </c>
      <c r="F325" s="27">
        <v>197</v>
      </c>
      <c r="G325" s="27">
        <v>5</v>
      </c>
      <c r="H325" s="27">
        <v>19</v>
      </c>
      <c r="I325" s="27">
        <v>6900</v>
      </c>
      <c r="J325" s="30">
        <v>6900</v>
      </c>
    </row>
    <row r="326" ht="24" customHeight="1" spans="1:10">
      <c r="A326" s="12" t="s">
        <v>354</v>
      </c>
      <c r="B326" s="28">
        <v>689</v>
      </c>
      <c r="C326" s="28">
        <v>15</v>
      </c>
      <c r="D326" s="28">
        <v>57</v>
      </c>
      <c r="E326" s="28">
        <v>0</v>
      </c>
      <c r="F326" s="28">
        <v>692</v>
      </c>
      <c r="G326" s="28">
        <v>15</v>
      </c>
      <c r="H326" s="28">
        <v>45</v>
      </c>
      <c r="I326" s="28">
        <v>0</v>
      </c>
      <c r="J326" s="28">
        <v>0</v>
      </c>
    </row>
    <row r="327" hidden="1" spans="1:10">
      <c r="A327" s="20" t="s">
        <v>338</v>
      </c>
      <c r="B327" s="26">
        <v>1534</v>
      </c>
      <c r="C327" s="27">
        <v>50</v>
      </c>
      <c r="D327" s="27">
        <v>111</v>
      </c>
      <c r="E327" s="27">
        <v>39200</v>
      </c>
      <c r="F327" s="27">
        <v>1329</v>
      </c>
      <c r="G327" s="27">
        <v>43</v>
      </c>
      <c r="H327" s="27">
        <v>103</v>
      </c>
      <c r="I327" s="27">
        <v>24400</v>
      </c>
      <c r="J327" s="30">
        <v>63600</v>
      </c>
    </row>
    <row r="328" ht="24" customHeight="1" spans="1:10">
      <c r="A328" s="14" t="s">
        <v>349</v>
      </c>
      <c r="B328" s="26">
        <v>59</v>
      </c>
      <c r="C328" s="27">
        <v>5</v>
      </c>
      <c r="D328" s="27">
        <v>8</v>
      </c>
      <c r="E328" s="27">
        <v>11600</v>
      </c>
      <c r="F328" s="27">
        <v>43</v>
      </c>
      <c r="G328" s="27">
        <v>5</v>
      </c>
      <c r="H328" s="27">
        <v>10</v>
      </c>
      <c r="I328" s="27">
        <v>12000</v>
      </c>
      <c r="J328" s="30">
        <v>23600</v>
      </c>
    </row>
    <row r="329" ht="24" customHeight="1" spans="1:10">
      <c r="A329" s="14" t="s">
        <v>351</v>
      </c>
      <c r="B329" s="26">
        <v>98</v>
      </c>
      <c r="C329" s="27">
        <v>6</v>
      </c>
      <c r="D329" s="27">
        <v>11</v>
      </c>
      <c r="E329" s="27">
        <v>14200</v>
      </c>
      <c r="F329" s="27">
        <v>70</v>
      </c>
      <c r="G329" s="27">
        <v>5</v>
      </c>
      <c r="H329" s="27">
        <v>12</v>
      </c>
      <c r="I329" s="27">
        <v>12400</v>
      </c>
      <c r="J329" s="30">
        <v>26600</v>
      </c>
    </row>
    <row r="330" ht="24" customHeight="1" spans="1:10">
      <c r="A330" s="12" t="s">
        <v>341</v>
      </c>
      <c r="B330" s="28">
        <v>330</v>
      </c>
      <c r="C330" s="28">
        <v>10</v>
      </c>
      <c r="D330" s="28">
        <v>26</v>
      </c>
      <c r="E330" s="28">
        <v>0</v>
      </c>
      <c r="F330" s="28">
        <v>289</v>
      </c>
      <c r="G330" s="28">
        <v>9</v>
      </c>
      <c r="H330" s="28">
        <v>22</v>
      </c>
      <c r="I330" s="28">
        <v>0</v>
      </c>
      <c r="J330" s="28">
        <v>0</v>
      </c>
    </row>
    <row r="331" hidden="1" spans="1:10">
      <c r="A331" s="12" t="s">
        <v>337</v>
      </c>
      <c r="B331" s="28">
        <v>1009</v>
      </c>
      <c r="C331" s="28">
        <v>23</v>
      </c>
      <c r="D331" s="28">
        <v>59</v>
      </c>
      <c r="E331" s="28">
        <v>0</v>
      </c>
      <c r="F331" s="28">
        <v>919</v>
      </c>
      <c r="G331" s="28">
        <v>22</v>
      </c>
      <c r="H331" s="28">
        <v>55</v>
      </c>
      <c r="I331" s="28">
        <v>0</v>
      </c>
      <c r="J331" s="28">
        <v>0</v>
      </c>
    </row>
    <row r="332" hidden="1" spans="1:10">
      <c r="A332" s="14" t="s">
        <v>350</v>
      </c>
      <c r="B332" s="26">
        <v>38</v>
      </c>
      <c r="C332" s="27">
        <v>6</v>
      </c>
      <c r="D332" s="27">
        <v>7</v>
      </c>
      <c r="E332" s="27">
        <v>13400</v>
      </c>
      <c r="F332" s="27">
        <v>8</v>
      </c>
      <c r="G332" s="27">
        <v>2</v>
      </c>
      <c r="H332" s="27">
        <v>4</v>
      </c>
      <c r="I332" s="27">
        <v>0</v>
      </c>
      <c r="J332" s="30">
        <v>13400</v>
      </c>
    </row>
    <row r="333" ht="24" customHeight="1" spans="1:10">
      <c r="A333" s="6" t="s">
        <v>253</v>
      </c>
      <c r="B333" s="26">
        <v>1903</v>
      </c>
      <c r="C333" s="27">
        <v>55</v>
      </c>
      <c r="D333" s="27">
        <v>148</v>
      </c>
      <c r="E333" s="27">
        <v>21300</v>
      </c>
      <c r="F333" s="27">
        <v>1668</v>
      </c>
      <c r="G333" s="27">
        <v>51</v>
      </c>
      <c r="H333" s="27">
        <v>125</v>
      </c>
      <c r="I333" s="27">
        <v>28500</v>
      </c>
      <c r="J333" s="30">
        <v>49800</v>
      </c>
    </row>
    <row r="334" ht="24" customHeight="1" spans="1:10">
      <c r="A334" s="20" t="s">
        <v>255</v>
      </c>
      <c r="B334" s="26">
        <v>922</v>
      </c>
      <c r="C334" s="27">
        <v>32</v>
      </c>
      <c r="D334" s="27">
        <v>69</v>
      </c>
      <c r="E334" s="27">
        <v>21300</v>
      </c>
      <c r="F334" s="27">
        <v>808</v>
      </c>
      <c r="G334" s="27">
        <v>31</v>
      </c>
      <c r="H334" s="27">
        <v>65</v>
      </c>
      <c r="I334" s="27">
        <v>28500</v>
      </c>
      <c r="J334" s="30">
        <v>49800</v>
      </c>
    </row>
    <row r="335" ht="24" customHeight="1" spans="1:10">
      <c r="A335" s="12" t="s">
        <v>254</v>
      </c>
      <c r="B335" s="26">
        <v>115</v>
      </c>
      <c r="C335" s="27">
        <v>6</v>
      </c>
      <c r="D335" s="27">
        <v>11</v>
      </c>
      <c r="E335" s="27">
        <v>7100</v>
      </c>
      <c r="F335" s="27">
        <v>97</v>
      </c>
      <c r="G335" s="27">
        <v>6</v>
      </c>
      <c r="H335" s="27">
        <v>10</v>
      </c>
      <c r="I335" s="27">
        <v>14000</v>
      </c>
      <c r="J335" s="30">
        <v>21100</v>
      </c>
    </row>
    <row r="336" ht="24" customHeight="1" spans="1:10">
      <c r="A336" s="12" t="s">
        <v>256</v>
      </c>
      <c r="B336" s="28">
        <v>283</v>
      </c>
      <c r="C336" s="28">
        <v>6</v>
      </c>
      <c r="D336" s="28">
        <v>16</v>
      </c>
      <c r="E336" s="28">
        <v>0</v>
      </c>
      <c r="F336" s="28">
        <v>263</v>
      </c>
      <c r="G336" s="28">
        <v>6</v>
      </c>
      <c r="H336" s="28">
        <v>16</v>
      </c>
      <c r="I336" s="28">
        <v>0</v>
      </c>
      <c r="J336" s="28">
        <v>0</v>
      </c>
    </row>
    <row r="337" hidden="1" spans="1:10">
      <c r="A337" s="14" t="s">
        <v>257</v>
      </c>
      <c r="B337" s="26">
        <v>43</v>
      </c>
      <c r="C337" s="27">
        <v>3</v>
      </c>
      <c r="D337" s="27">
        <v>5</v>
      </c>
      <c r="E337" s="27">
        <v>7000</v>
      </c>
      <c r="F337" s="27">
        <v>43</v>
      </c>
      <c r="G337" s="27">
        <v>3</v>
      </c>
      <c r="H337" s="27">
        <v>7</v>
      </c>
      <c r="I337" s="27">
        <v>7400</v>
      </c>
      <c r="J337" s="30">
        <v>14400</v>
      </c>
    </row>
    <row r="338" ht="24" customHeight="1" spans="1:10">
      <c r="A338" s="14" t="s">
        <v>258</v>
      </c>
      <c r="B338" s="26">
        <v>130</v>
      </c>
      <c r="C338" s="27">
        <v>6</v>
      </c>
      <c r="D338" s="27">
        <v>12</v>
      </c>
      <c r="E338" s="27">
        <v>7200</v>
      </c>
      <c r="F338" s="27">
        <v>108</v>
      </c>
      <c r="G338" s="27">
        <v>6</v>
      </c>
      <c r="H338" s="27">
        <v>11</v>
      </c>
      <c r="I338" s="27">
        <v>7100</v>
      </c>
      <c r="J338" s="30">
        <v>14300</v>
      </c>
    </row>
    <row r="339" ht="24" customHeight="1" spans="1:10">
      <c r="A339" s="12" t="s">
        <v>259</v>
      </c>
      <c r="B339" s="28">
        <v>351</v>
      </c>
      <c r="C339" s="28">
        <v>11</v>
      </c>
      <c r="D339" s="28">
        <v>25</v>
      </c>
      <c r="E339" s="28">
        <v>0</v>
      </c>
      <c r="F339" s="28">
        <v>297</v>
      </c>
      <c r="G339" s="28">
        <v>10</v>
      </c>
      <c r="H339" s="28">
        <v>21</v>
      </c>
      <c r="I339" s="28">
        <v>0</v>
      </c>
      <c r="J339" s="28">
        <v>0</v>
      </c>
    </row>
    <row r="340" hidden="1" spans="1:10">
      <c r="A340" s="16" t="s">
        <v>261</v>
      </c>
      <c r="B340" s="28">
        <v>981</v>
      </c>
      <c r="C340" s="28">
        <v>23</v>
      </c>
      <c r="D340" s="28">
        <v>79</v>
      </c>
      <c r="E340" s="28">
        <v>0</v>
      </c>
      <c r="F340" s="28">
        <v>860</v>
      </c>
      <c r="G340" s="28">
        <v>20</v>
      </c>
      <c r="H340" s="28">
        <v>60</v>
      </c>
      <c r="I340" s="28">
        <v>0</v>
      </c>
      <c r="J340" s="28">
        <v>0</v>
      </c>
    </row>
    <row r="341" hidden="1" spans="1:10">
      <c r="A341" s="12" t="s">
        <v>262</v>
      </c>
      <c r="B341" s="28">
        <v>596</v>
      </c>
      <c r="C341" s="28">
        <v>12</v>
      </c>
      <c r="D341" s="28">
        <v>39</v>
      </c>
      <c r="E341" s="28">
        <v>0</v>
      </c>
      <c r="F341" s="28">
        <v>535</v>
      </c>
      <c r="G341" s="28">
        <v>11</v>
      </c>
      <c r="H341" s="28">
        <v>39</v>
      </c>
      <c r="I341" s="28">
        <v>0</v>
      </c>
      <c r="J341" s="28">
        <v>0</v>
      </c>
    </row>
    <row r="342" hidden="1" spans="1:10">
      <c r="A342" s="12" t="s">
        <v>260</v>
      </c>
      <c r="B342" s="28">
        <v>385</v>
      </c>
      <c r="C342" s="28">
        <v>11</v>
      </c>
      <c r="D342" s="28">
        <v>40</v>
      </c>
      <c r="E342" s="28">
        <v>0</v>
      </c>
      <c r="F342" s="28">
        <v>325</v>
      </c>
      <c r="G342" s="28">
        <v>9</v>
      </c>
      <c r="H342" s="28">
        <v>21</v>
      </c>
      <c r="I342" s="28">
        <v>0</v>
      </c>
      <c r="J342" s="28">
        <v>0</v>
      </c>
    </row>
    <row r="343" hidden="1" spans="1:10">
      <c r="A343" s="6" t="s">
        <v>156</v>
      </c>
      <c r="B343" s="26">
        <v>6726</v>
      </c>
      <c r="C343" s="27">
        <v>169</v>
      </c>
      <c r="D343" s="27">
        <v>501</v>
      </c>
      <c r="E343" s="27">
        <v>49200</v>
      </c>
      <c r="F343" s="27">
        <v>6528</v>
      </c>
      <c r="G343" s="27">
        <v>168</v>
      </c>
      <c r="H343" s="27">
        <v>432</v>
      </c>
      <c r="I343" s="27">
        <v>60400</v>
      </c>
      <c r="J343" s="30">
        <v>109600</v>
      </c>
    </row>
    <row r="344" ht="24" customHeight="1" spans="1:10">
      <c r="A344" s="20" t="s">
        <v>158</v>
      </c>
      <c r="B344" s="26">
        <v>2916</v>
      </c>
      <c r="C344" s="27">
        <v>74</v>
      </c>
      <c r="D344" s="27">
        <v>281</v>
      </c>
      <c r="E344" s="27">
        <v>6600</v>
      </c>
      <c r="F344" s="27">
        <v>2894</v>
      </c>
      <c r="G344" s="27">
        <v>74</v>
      </c>
      <c r="H344" s="27">
        <v>209</v>
      </c>
      <c r="I344" s="27">
        <v>17200</v>
      </c>
      <c r="J344" s="30">
        <v>23800</v>
      </c>
    </row>
    <row r="345" ht="24" customHeight="1" spans="1:10">
      <c r="A345" s="12" t="s">
        <v>169</v>
      </c>
      <c r="B345" s="28">
        <v>322</v>
      </c>
      <c r="C345" s="28">
        <v>11</v>
      </c>
      <c r="D345" s="28">
        <v>60</v>
      </c>
      <c r="E345" s="28">
        <v>0</v>
      </c>
      <c r="F345" s="28">
        <v>277</v>
      </c>
      <c r="G345" s="28">
        <v>10</v>
      </c>
      <c r="H345" s="28">
        <v>27</v>
      </c>
      <c r="I345" s="28">
        <v>0</v>
      </c>
      <c r="J345" s="28">
        <v>0</v>
      </c>
    </row>
    <row r="346" hidden="1" spans="1:10">
      <c r="A346" s="12" t="s">
        <v>168</v>
      </c>
      <c r="B346" s="28">
        <v>2130</v>
      </c>
      <c r="C346" s="28">
        <v>40</v>
      </c>
      <c r="D346" s="28">
        <v>126</v>
      </c>
      <c r="E346" s="28">
        <v>0</v>
      </c>
      <c r="F346" s="28">
        <v>2211</v>
      </c>
      <c r="G346" s="28">
        <v>42</v>
      </c>
      <c r="H346" s="28">
        <v>137</v>
      </c>
      <c r="I346" s="28">
        <v>0</v>
      </c>
      <c r="J346" s="28">
        <v>0</v>
      </c>
    </row>
    <row r="347" hidden="1" spans="1:10">
      <c r="A347" s="12" t="s">
        <v>170</v>
      </c>
      <c r="B347" s="28">
        <v>235</v>
      </c>
      <c r="C347" s="28">
        <v>11</v>
      </c>
      <c r="D347" s="28">
        <v>50</v>
      </c>
      <c r="E347" s="28">
        <v>0</v>
      </c>
      <c r="F347" s="28">
        <v>204</v>
      </c>
      <c r="G347" s="28">
        <v>10</v>
      </c>
      <c r="H347" s="28">
        <v>23</v>
      </c>
      <c r="I347" s="28">
        <v>0</v>
      </c>
      <c r="J347" s="28">
        <v>0</v>
      </c>
    </row>
    <row r="348" hidden="1" spans="1:10">
      <c r="A348" s="14" t="s">
        <v>167</v>
      </c>
      <c r="B348" s="26">
        <v>215</v>
      </c>
      <c r="C348" s="27">
        <v>9</v>
      </c>
      <c r="D348" s="27">
        <v>42</v>
      </c>
      <c r="E348" s="27">
        <v>0</v>
      </c>
      <c r="F348" s="27">
        <v>187</v>
      </c>
      <c r="G348" s="27">
        <v>9</v>
      </c>
      <c r="H348" s="27">
        <v>22</v>
      </c>
      <c r="I348" s="27">
        <v>11200</v>
      </c>
      <c r="J348" s="30">
        <v>11200</v>
      </c>
    </row>
    <row r="349" ht="24" customHeight="1" spans="1:10">
      <c r="A349" s="14" t="s">
        <v>157</v>
      </c>
      <c r="B349" s="26">
        <v>14</v>
      </c>
      <c r="C349" s="27">
        <v>3</v>
      </c>
      <c r="D349" s="27">
        <v>3</v>
      </c>
      <c r="E349" s="27">
        <v>6600</v>
      </c>
      <c r="F349" s="27">
        <v>15</v>
      </c>
      <c r="G349" s="27">
        <v>3</v>
      </c>
      <c r="H349" s="27">
        <v>0</v>
      </c>
      <c r="I349" s="27">
        <v>6000</v>
      </c>
      <c r="J349" s="30">
        <v>12600</v>
      </c>
    </row>
    <row r="350" ht="24" customHeight="1" spans="1:10">
      <c r="A350" s="20" t="s">
        <v>160</v>
      </c>
      <c r="B350" s="26">
        <v>3810</v>
      </c>
      <c r="C350" s="27">
        <v>95</v>
      </c>
      <c r="D350" s="27">
        <v>220</v>
      </c>
      <c r="E350" s="27">
        <v>42600</v>
      </c>
      <c r="F350" s="27">
        <v>3634</v>
      </c>
      <c r="G350" s="27">
        <v>94</v>
      </c>
      <c r="H350" s="27">
        <v>223</v>
      </c>
      <c r="I350" s="27">
        <v>43200</v>
      </c>
      <c r="J350" s="30">
        <v>85800</v>
      </c>
    </row>
    <row r="351" ht="24" customHeight="1" spans="1:10">
      <c r="A351" s="12" t="s">
        <v>161</v>
      </c>
      <c r="B351" s="28">
        <v>1872</v>
      </c>
      <c r="C351" s="28">
        <v>38</v>
      </c>
      <c r="D351" s="28">
        <v>91</v>
      </c>
      <c r="E351" s="28">
        <v>0</v>
      </c>
      <c r="F351" s="28">
        <v>1833</v>
      </c>
      <c r="G351" s="28">
        <v>37</v>
      </c>
      <c r="H351" s="28">
        <v>96</v>
      </c>
      <c r="I351" s="28">
        <v>0</v>
      </c>
      <c r="J351" s="28">
        <v>0</v>
      </c>
    </row>
    <row r="352" hidden="1" spans="1:10">
      <c r="A352" s="12" t="s">
        <v>166</v>
      </c>
      <c r="B352" s="28">
        <v>1486</v>
      </c>
      <c r="C352" s="28">
        <v>32</v>
      </c>
      <c r="D352" s="28">
        <v>82</v>
      </c>
      <c r="E352" s="28">
        <v>0</v>
      </c>
      <c r="F352" s="28">
        <v>1458</v>
      </c>
      <c r="G352" s="28">
        <v>32</v>
      </c>
      <c r="H352" s="28">
        <v>78</v>
      </c>
      <c r="I352" s="28">
        <v>0</v>
      </c>
      <c r="J352" s="28">
        <v>0</v>
      </c>
    </row>
    <row r="353" hidden="1" spans="1:10">
      <c r="A353" s="12" t="s">
        <v>159</v>
      </c>
      <c r="B353" s="28">
        <v>2</v>
      </c>
      <c r="C353" s="28">
        <v>1</v>
      </c>
      <c r="D353" s="28">
        <v>1</v>
      </c>
      <c r="E353" s="28">
        <v>0</v>
      </c>
      <c r="F353" s="28">
        <v>2</v>
      </c>
      <c r="G353" s="28">
        <v>1</v>
      </c>
      <c r="H353" s="28">
        <v>0</v>
      </c>
      <c r="I353" s="28">
        <v>0</v>
      </c>
      <c r="J353" s="28">
        <v>0</v>
      </c>
    </row>
    <row r="354" hidden="1" spans="1:10">
      <c r="A354" s="14" t="s">
        <v>162</v>
      </c>
      <c r="B354" s="26">
        <v>65</v>
      </c>
      <c r="C354" s="27">
        <v>6</v>
      </c>
      <c r="D354" s="27">
        <v>10</v>
      </c>
      <c r="E354" s="27">
        <v>14000</v>
      </c>
      <c r="F354" s="27">
        <v>50</v>
      </c>
      <c r="G354" s="27">
        <v>6</v>
      </c>
      <c r="H354" s="27">
        <v>12</v>
      </c>
      <c r="I354" s="27">
        <v>14400</v>
      </c>
      <c r="J354" s="30">
        <v>28400</v>
      </c>
    </row>
    <row r="355" ht="24" customHeight="1" spans="1:10">
      <c r="A355" s="14" t="s">
        <v>163</v>
      </c>
      <c r="B355" s="26">
        <v>178</v>
      </c>
      <c r="C355" s="27">
        <v>6</v>
      </c>
      <c r="D355" s="27">
        <v>14</v>
      </c>
      <c r="E355" s="27">
        <v>7400</v>
      </c>
      <c r="F355" s="27">
        <v>138</v>
      </c>
      <c r="G355" s="27">
        <v>6</v>
      </c>
      <c r="H355" s="27">
        <v>14</v>
      </c>
      <c r="I355" s="27">
        <v>7400</v>
      </c>
      <c r="J355" s="30">
        <v>14800</v>
      </c>
    </row>
    <row r="356" ht="24" customHeight="1" spans="1:10">
      <c r="A356" s="14" t="s">
        <v>164</v>
      </c>
      <c r="B356" s="26">
        <v>147</v>
      </c>
      <c r="C356" s="27">
        <v>6</v>
      </c>
      <c r="D356" s="27">
        <v>12</v>
      </c>
      <c r="E356" s="27">
        <v>7200</v>
      </c>
      <c r="F356" s="27">
        <v>113</v>
      </c>
      <c r="G356" s="27">
        <v>6</v>
      </c>
      <c r="H356" s="27">
        <v>12</v>
      </c>
      <c r="I356" s="27">
        <v>7200</v>
      </c>
      <c r="J356" s="30">
        <v>14400</v>
      </c>
    </row>
    <row r="357" ht="24" customHeight="1" spans="1:10">
      <c r="A357" s="14" t="s">
        <v>165</v>
      </c>
      <c r="B357" s="26">
        <v>60</v>
      </c>
      <c r="C357" s="27">
        <v>6</v>
      </c>
      <c r="D357" s="27">
        <v>10</v>
      </c>
      <c r="E357" s="27">
        <v>14000</v>
      </c>
      <c r="F357" s="27">
        <v>40</v>
      </c>
      <c r="G357" s="27">
        <v>6</v>
      </c>
      <c r="H357" s="27">
        <v>11</v>
      </c>
      <c r="I357" s="27">
        <v>14200</v>
      </c>
      <c r="J357" s="30">
        <v>28200</v>
      </c>
    </row>
    <row r="358" ht="24" customHeight="1" spans="1:10">
      <c r="A358" s="6" t="s">
        <v>222</v>
      </c>
      <c r="B358" s="26">
        <v>1909</v>
      </c>
      <c r="C358" s="27">
        <v>63</v>
      </c>
      <c r="D358" s="27">
        <v>140</v>
      </c>
      <c r="E358" s="27">
        <v>48900</v>
      </c>
      <c r="F358" s="27">
        <v>1595</v>
      </c>
      <c r="G358" s="27">
        <v>61</v>
      </c>
      <c r="H358" s="27">
        <v>140</v>
      </c>
      <c r="I358" s="27">
        <v>81700</v>
      </c>
      <c r="J358" s="30">
        <v>130600</v>
      </c>
    </row>
    <row r="359" ht="24" customHeight="1" spans="1:10">
      <c r="A359" s="20" t="s">
        <v>233</v>
      </c>
      <c r="B359" s="26">
        <v>570</v>
      </c>
      <c r="C359" s="27">
        <v>13</v>
      </c>
      <c r="D359" s="27">
        <v>51</v>
      </c>
      <c r="E359" s="27">
        <v>4100</v>
      </c>
      <c r="F359" s="27">
        <v>447</v>
      </c>
      <c r="G359" s="27">
        <v>11</v>
      </c>
      <c r="H359" s="27">
        <v>47</v>
      </c>
      <c r="I359" s="27">
        <v>8000</v>
      </c>
      <c r="J359" s="30">
        <v>12100</v>
      </c>
    </row>
    <row r="360" ht="24" customHeight="1" spans="1:10">
      <c r="A360" s="12" t="s">
        <v>232</v>
      </c>
      <c r="B360" s="28">
        <v>456</v>
      </c>
      <c r="C360" s="28">
        <v>10</v>
      </c>
      <c r="D360" s="28">
        <v>40</v>
      </c>
      <c r="E360" s="28">
        <v>0</v>
      </c>
      <c r="F360" s="28">
        <v>371</v>
      </c>
      <c r="G360" s="28">
        <v>8</v>
      </c>
      <c r="H360" s="28">
        <v>37</v>
      </c>
      <c r="I360" s="28">
        <v>0</v>
      </c>
      <c r="J360" s="28">
        <v>0</v>
      </c>
    </row>
    <row r="361" hidden="1" spans="1:10">
      <c r="A361" s="14" t="s">
        <v>234</v>
      </c>
      <c r="B361" s="26">
        <v>114</v>
      </c>
      <c r="C361" s="27">
        <v>3</v>
      </c>
      <c r="D361" s="27">
        <v>11</v>
      </c>
      <c r="E361" s="27">
        <v>4100</v>
      </c>
      <c r="F361" s="27">
        <v>76</v>
      </c>
      <c r="G361" s="27">
        <v>3</v>
      </c>
      <c r="H361" s="27">
        <v>10</v>
      </c>
      <c r="I361" s="27">
        <v>8000</v>
      </c>
      <c r="J361" s="30">
        <v>12100</v>
      </c>
    </row>
    <row r="362" ht="24" customHeight="1" spans="1:10">
      <c r="A362" s="20" t="s">
        <v>224</v>
      </c>
      <c r="B362" s="26">
        <v>1339</v>
      </c>
      <c r="C362" s="27">
        <v>50</v>
      </c>
      <c r="D362" s="27">
        <v>89</v>
      </c>
      <c r="E362" s="27">
        <v>44800</v>
      </c>
      <c r="F362" s="27">
        <v>1148</v>
      </c>
      <c r="G362" s="27">
        <v>50</v>
      </c>
      <c r="H362" s="27">
        <v>93</v>
      </c>
      <c r="I362" s="27">
        <v>73700</v>
      </c>
      <c r="J362" s="30">
        <v>118500</v>
      </c>
    </row>
    <row r="363" ht="24" customHeight="1" spans="1:10">
      <c r="A363" s="12" t="s">
        <v>231</v>
      </c>
      <c r="B363" s="26">
        <v>16</v>
      </c>
      <c r="C363" s="27">
        <v>2</v>
      </c>
      <c r="D363" s="27">
        <v>2</v>
      </c>
      <c r="E363" s="27">
        <v>4400</v>
      </c>
      <c r="F363" s="27">
        <v>15</v>
      </c>
      <c r="G363" s="27">
        <v>2</v>
      </c>
      <c r="H363" s="27">
        <v>3</v>
      </c>
      <c r="I363" s="27">
        <v>4600</v>
      </c>
      <c r="J363" s="30">
        <v>9000</v>
      </c>
    </row>
    <row r="364" ht="24" customHeight="1" spans="1:10">
      <c r="A364" s="12" t="s">
        <v>230</v>
      </c>
      <c r="B364" s="26">
        <v>108</v>
      </c>
      <c r="C364" s="27">
        <v>6</v>
      </c>
      <c r="D364" s="27">
        <v>7</v>
      </c>
      <c r="E364" s="27">
        <v>6700</v>
      </c>
      <c r="F364" s="27">
        <v>77</v>
      </c>
      <c r="G364" s="27">
        <v>6</v>
      </c>
      <c r="H364" s="27">
        <v>8</v>
      </c>
      <c r="I364" s="27">
        <v>13600</v>
      </c>
      <c r="J364" s="30">
        <v>20300</v>
      </c>
    </row>
    <row r="365" ht="24" customHeight="1" spans="1:10">
      <c r="A365" s="12" t="s">
        <v>228</v>
      </c>
      <c r="B365" s="26">
        <v>120</v>
      </c>
      <c r="C365" s="27">
        <v>6</v>
      </c>
      <c r="D365" s="27">
        <v>6</v>
      </c>
      <c r="E365" s="27">
        <v>6600</v>
      </c>
      <c r="F365" s="27">
        <v>90</v>
      </c>
      <c r="G365" s="27">
        <v>6</v>
      </c>
      <c r="H365" s="27">
        <v>8</v>
      </c>
      <c r="I365" s="27">
        <v>13600</v>
      </c>
      <c r="J365" s="30">
        <v>20200</v>
      </c>
    </row>
    <row r="366" ht="24" customHeight="1" spans="1:10">
      <c r="A366" s="12" t="s">
        <v>229</v>
      </c>
      <c r="B366" s="26">
        <v>221</v>
      </c>
      <c r="C366" s="27">
        <v>6</v>
      </c>
      <c r="D366" s="27">
        <v>16</v>
      </c>
      <c r="E366" s="27">
        <v>0</v>
      </c>
      <c r="F366" s="27">
        <v>193</v>
      </c>
      <c r="G366" s="27">
        <v>6</v>
      </c>
      <c r="H366" s="27">
        <v>16</v>
      </c>
      <c r="I366" s="27">
        <v>7600</v>
      </c>
      <c r="J366" s="30">
        <v>7600</v>
      </c>
    </row>
    <row r="367" ht="24" customHeight="1" spans="1:10">
      <c r="A367" s="12" t="s">
        <v>227</v>
      </c>
      <c r="B367" s="26">
        <v>136</v>
      </c>
      <c r="C367" s="27">
        <v>6</v>
      </c>
      <c r="D367" s="27">
        <v>8</v>
      </c>
      <c r="E367" s="27">
        <v>6800</v>
      </c>
      <c r="F367" s="27">
        <v>110</v>
      </c>
      <c r="G367" s="27">
        <v>6</v>
      </c>
      <c r="H367" s="27">
        <v>9</v>
      </c>
      <c r="I367" s="27">
        <v>6900</v>
      </c>
      <c r="J367" s="30">
        <v>13700</v>
      </c>
    </row>
    <row r="368" ht="24" customHeight="1" spans="1:10">
      <c r="A368" s="12" t="s">
        <v>226</v>
      </c>
      <c r="B368" s="26">
        <v>107</v>
      </c>
      <c r="C368" s="27">
        <v>6</v>
      </c>
      <c r="D368" s="27">
        <v>9</v>
      </c>
      <c r="E368" s="27">
        <v>6900</v>
      </c>
      <c r="F368" s="27">
        <v>83</v>
      </c>
      <c r="G368" s="27">
        <v>6</v>
      </c>
      <c r="H368" s="27">
        <v>9</v>
      </c>
      <c r="I368" s="27">
        <v>13800</v>
      </c>
      <c r="J368" s="30">
        <v>20700</v>
      </c>
    </row>
    <row r="369" ht="24" customHeight="1" spans="1:10">
      <c r="A369" s="12" t="s">
        <v>225</v>
      </c>
      <c r="B369" s="26">
        <v>83</v>
      </c>
      <c r="C369" s="27">
        <v>6</v>
      </c>
      <c r="D369" s="27">
        <v>7</v>
      </c>
      <c r="E369" s="27">
        <v>13400</v>
      </c>
      <c r="F369" s="27">
        <v>66</v>
      </c>
      <c r="G369" s="27">
        <v>6</v>
      </c>
      <c r="H369" s="27">
        <v>8</v>
      </c>
      <c r="I369" s="27">
        <v>13600</v>
      </c>
      <c r="J369" s="30">
        <v>27000</v>
      </c>
    </row>
    <row r="370" ht="24" customHeight="1" spans="1:10">
      <c r="A370" s="12" t="s">
        <v>223</v>
      </c>
      <c r="B370" s="28">
        <v>548</v>
      </c>
      <c r="C370" s="28">
        <v>12</v>
      </c>
      <c r="D370" s="28">
        <v>34</v>
      </c>
      <c r="E370" s="28">
        <v>0</v>
      </c>
      <c r="F370" s="28">
        <v>514</v>
      </c>
      <c r="G370" s="28">
        <v>12</v>
      </c>
      <c r="H370" s="28">
        <v>32</v>
      </c>
      <c r="I370" s="28">
        <v>0</v>
      </c>
      <c r="J370" s="28">
        <v>0</v>
      </c>
    </row>
    <row r="371" hidden="1" spans="1:10">
      <c r="A371" s="6" t="s">
        <v>129</v>
      </c>
      <c r="B371" s="26">
        <v>1538</v>
      </c>
      <c r="C371" s="27">
        <v>61</v>
      </c>
      <c r="D371" s="27">
        <v>122</v>
      </c>
      <c r="E371" s="27">
        <v>75100</v>
      </c>
      <c r="F371" s="27">
        <v>1260</v>
      </c>
      <c r="G371" s="27">
        <v>59</v>
      </c>
      <c r="H371" s="27">
        <v>132</v>
      </c>
      <c r="I371" s="27">
        <v>85000</v>
      </c>
      <c r="J371" s="30">
        <v>160100</v>
      </c>
    </row>
    <row r="372" ht="24" customHeight="1" spans="1:10">
      <c r="A372" s="20" t="s">
        <v>131</v>
      </c>
      <c r="B372" s="26">
        <v>1538</v>
      </c>
      <c r="C372" s="27">
        <v>61</v>
      </c>
      <c r="D372" s="27">
        <v>122</v>
      </c>
      <c r="E372" s="27">
        <v>75100</v>
      </c>
      <c r="F372" s="27">
        <v>1260</v>
      </c>
      <c r="G372" s="27">
        <v>59</v>
      </c>
      <c r="H372" s="27">
        <v>132</v>
      </c>
      <c r="I372" s="27">
        <v>85000</v>
      </c>
      <c r="J372" s="30">
        <v>160100</v>
      </c>
    </row>
    <row r="373" ht="24" customHeight="1" spans="1:10">
      <c r="A373" s="14" t="s">
        <v>132</v>
      </c>
      <c r="B373" s="26">
        <v>45</v>
      </c>
      <c r="C373" s="27">
        <v>6</v>
      </c>
      <c r="D373" s="27">
        <v>9</v>
      </c>
      <c r="E373" s="27">
        <v>13800</v>
      </c>
      <c r="F373" s="27">
        <v>43</v>
      </c>
      <c r="G373" s="27">
        <v>6</v>
      </c>
      <c r="H373" s="27">
        <v>8</v>
      </c>
      <c r="I373" s="27">
        <v>13600</v>
      </c>
      <c r="J373" s="30">
        <v>27400</v>
      </c>
    </row>
    <row r="374" ht="24" customHeight="1" spans="1:10">
      <c r="A374" s="12" t="s">
        <v>139</v>
      </c>
      <c r="B374" s="28">
        <v>621</v>
      </c>
      <c r="C374" s="28">
        <v>13</v>
      </c>
      <c r="D374" s="28">
        <v>47</v>
      </c>
      <c r="E374" s="28">
        <v>0</v>
      </c>
      <c r="F374" s="28">
        <v>490</v>
      </c>
      <c r="G374" s="28">
        <v>11</v>
      </c>
      <c r="H374" s="28">
        <v>42</v>
      </c>
      <c r="I374" s="28">
        <v>0</v>
      </c>
      <c r="J374" s="28">
        <v>0</v>
      </c>
    </row>
    <row r="375" hidden="1" spans="1:10">
      <c r="A375" s="14" t="s">
        <v>134</v>
      </c>
      <c r="B375" s="26">
        <v>127</v>
      </c>
      <c r="C375" s="27">
        <v>6</v>
      </c>
      <c r="D375" s="27">
        <v>9</v>
      </c>
      <c r="E375" s="27">
        <v>6900</v>
      </c>
      <c r="F375" s="27">
        <v>108</v>
      </c>
      <c r="G375" s="27">
        <v>6</v>
      </c>
      <c r="H375" s="27">
        <v>9</v>
      </c>
      <c r="I375" s="27">
        <v>6900</v>
      </c>
      <c r="J375" s="30">
        <v>13800</v>
      </c>
    </row>
    <row r="376" ht="24" customHeight="1" spans="1:10">
      <c r="A376" s="14" t="s">
        <v>136</v>
      </c>
      <c r="B376" s="26">
        <v>219</v>
      </c>
      <c r="C376" s="27">
        <v>6</v>
      </c>
      <c r="D376" s="27">
        <v>14</v>
      </c>
      <c r="E376" s="27">
        <v>0</v>
      </c>
      <c r="F376" s="27">
        <v>185</v>
      </c>
      <c r="G376" s="27">
        <v>6</v>
      </c>
      <c r="H376" s="27">
        <v>15</v>
      </c>
      <c r="I376" s="27">
        <v>7500</v>
      </c>
      <c r="J376" s="30">
        <v>7500</v>
      </c>
    </row>
    <row r="377" ht="24" customHeight="1" spans="1:10">
      <c r="A377" s="14" t="s">
        <v>133</v>
      </c>
      <c r="B377" s="26">
        <v>161</v>
      </c>
      <c r="C377" s="27">
        <v>6</v>
      </c>
      <c r="D377" s="27">
        <v>11</v>
      </c>
      <c r="E377" s="27">
        <v>7100</v>
      </c>
      <c r="F377" s="27">
        <v>126</v>
      </c>
      <c r="G377" s="27">
        <v>6</v>
      </c>
      <c r="H377" s="27">
        <v>12</v>
      </c>
      <c r="I377" s="27">
        <v>7200</v>
      </c>
      <c r="J377" s="30">
        <v>14300</v>
      </c>
    </row>
    <row r="378" ht="24" customHeight="1" spans="1:10">
      <c r="A378" s="14" t="s">
        <v>135</v>
      </c>
      <c r="B378" s="26">
        <v>61</v>
      </c>
      <c r="C378" s="27">
        <v>6</v>
      </c>
      <c r="D378" s="27">
        <v>9</v>
      </c>
      <c r="E378" s="27">
        <v>13800</v>
      </c>
      <c r="F378" s="27">
        <v>49</v>
      </c>
      <c r="G378" s="27">
        <v>6</v>
      </c>
      <c r="H378" s="27">
        <v>10</v>
      </c>
      <c r="I378" s="27">
        <v>14000</v>
      </c>
      <c r="J378" s="30">
        <v>27800</v>
      </c>
    </row>
    <row r="379" ht="24" customHeight="1" spans="1:10">
      <c r="A379" s="14" t="s">
        <v>137</v>
      </c>
      <c r="B379" s="26">
        <v>63</v>
      </c>
      <c r="C379" s="27">
        <v>6</v>
      </c>
      <c r="D379" s="27">
        <v>6</v>
      </c>
      <c r="E379" s="27">
        <v>13200</v>
      </c>
      <c r="F379" s="27">
        <v>55</v>
      </c>
      <c r="G379" s="27">
        <v>6</v>
      </c>
      <c r="H379" s="27">
        <v>12</v>
      </c>
      <c r="I379" s="27">
        <v>14400</v>
      </c>
      <c r="J379" s="30">
        <v>27600</v>
      </c>
    </row>
    <row r="380" ht="24" customHeight="1" spans="1:10">
      <c r="A380" s="14" t="s">
        <v>130</v>
      </c>
      <c r="B380" s="26">
        <v>83</v>
      </c>
      <c r="C380" s="27">
        <v>6</v>
      </c>
      <c r="D380" s="27">
        <v>6</v>
      </c>
      <c r="E380" s="27">
        <v>13200</v>
      </c>
      <c r="F380" s="27">
        <v>68</v>
      </c>
      <c r="G380" s="27">
        <v>6</v>
      </c>
      <c r="H380" s="27">
        <v>10</v>
      </c>
      <c r="I380" s="27">
        <v>14000</v>
      </c>
      <c r="J380" s="30">
        <v>27200</v>
      </c>
    </row>
    <row r="381" ht="24" customHeight="1" spans="1:10">
      <c r="A381" s="14" t="s">
        <v>138</v>
      </c>
      <c r="B381" s="26">
        <v>158</v>
      </c>
      <c r="C381" s="27">
        <v>6</v>
      </c>
      <c r="D381" s="27">
        <v>11</v>
      </c>
      <c r="E381" s="27">
        <v>7100</v>
      </c>
      <c r="F381" s="27">
        <v>136</v>
      </c>
      <c r="G381" s="27">
        <v>6</v>
      </c>
      <c r="H381" s="27">
        <v>14</v>
      </c>
      <c r="I381" s="27">
        <v>7400</v>
      </c>
      <c r="J381" s="30">
        <v>14500</v>
      </c>
    </row>
    <row r="382" ht="24" customHeight="1" spans="1:10">
      <c r="A382" s="6" t="s">
        <v>421</v>
      </c>
      <c r="B382" s="26">
        <v>1007</v>
      </c>
      <c r="C382" s="27">
        <v>41</v>
      </c>
      <c r="D382" s="27">
        <v>92</v>
      </c>
      <c r="E382" s="27">
        <v>56100</v>
      </c>
      <c r="F382" s="27">
        <v>823</v>
      </c>
      <c r="G382" s="27">
        <v>42</v>
      </c>
      <c r="H382" s="27">
        <v>96</v>
      </c>
      <c r="I382" s="27">
        <v>58400</v>
      </c>
      <c r="J382" s="30">
        <v>114500</v>
      </c>
    </row>
    <row r="383" ht="24" customHeight="1" spans="1:10">
      <c r="A383" s="20" t="s">
        <v>423</v>
      </c>
      <c r="B383" s="26">
        <v>1007</v>
      </c>
      <c r="C383" s="27">
        <v>41</v>
      </c>
      <c r="D383" s="27">
        <v>92</v>
      </c>
      <c r="E383" s="27">
        <v>56100</v>
      </c>
      <c r="F383" s="27">
        <v>823</v>
      </c>
      <c r="G383" s="27">
        <v>42</v>
      </c>
      <c r="H383" s="27">
        <v>96</v>
      </c>
      <c r="I383" s="27">
        <v>58400</v>
      </c>
      <c r="J383" s="30">
        <v>114500</v>
      </c>
    </row>
    <row r="384" ht="24" customHeight="1" spans="1:10">
      <c r="A384" s="12" t="s">
        <v>431</v>
      </c>
      <c r="B384" s="28">
        <v>371</v>
      </c>
      <c r="C384" s="28">
        <v>8</v>
      </c>
      <c r="D384" s="28">
        <v>37</v>
      </c>
      <c r="E384" s="28">
        <v>0</v>
      </c>
      <c r="F384" s="28">
        <v>303</v>
      </c>
      <c r="G384" s="28">
        <v>8</v>
      </c>
      <c r="H384" s="28">
        <v>34</v>
      </c>
      <c r="I384" s="28">
        <v>0</v>
      </c>
      <c r="J384" s="28">
        <v>0</v>
      </c>
    </row>
    <row r="385" hidden="1" spans="1:10">
      <c r="A385" s="14" t="s">
        <v>426</v>
      </c>
      <c r="B385" s="26">
        <v>168</v>
      </c>
      <c r="C385" s="27">
        <v>6</v>
      </c>
      <c r="D385" s="27">
        <v>13</v>
      </c>
      <c r="E385" s="27">
        <v>7300</v>
      </c>
      <c r="F385" s="27">
        <v>131</v>
      </c>
      <c r="G385" s="27">
        <v>6</v>
      </c>
      <c r="H385" s="27">
        <v>15</v>
      </c>
      <c r="I385" s="27">
        <v>7500</v>
      </c>
      <c r="J385" s="30">
        <v>14800</v>
      </c>
    </row>
    <row r="386" ht="24" customHeight="1" spans="1:10">
      <c r="A386" s="14" t="s">
        <v>430</v>
      </c>
      <c r="B386" s="26">
        <v>3</v>
      </c>
      <c r="C386" s="27">
        <v>1</v>
      </c>
      <c r="D386" s="27">
        <v>1</v>
      </c>
      <c r="E386" s="27">
        <v>2500</v>
      </c>
      <c r="F386" s="27">
        <v>1</v>
      </c>
      <c r="G386" s="27">
        <v>1</v>
      </c>
      <c r="H386" s="27">
        <v>0</v>
      </c>
      <c r="I386" s="27">
        <v>2500</v>
      </c>
      <c r="J386" s="30">
        <v>5000</v>
      </c>
    </row>
    <row r="387" ht="24" customHeight="1" spans="1:10">
      <c r="A387" s="14" t="s">
        <v>428</v>
      </c>
      <c r="B387" s="26">
        <v>6</v>
      </c>
      <c r="C387" s="27">
        <v>1</v>
      </c>
      <c r="D387" s="27">
        <v>1</v>
      </c>
      <c r="E387" s="27">
        <v>2500</v>
      </c>
      <c r="F387" s="27">
        <v>5</v>
      </c>
      <c r="G387" s="27">
        <v>1</v>
      </c>
      <c r="H387" s="27">
        <v>0</v>
      </c>
      <c r="I387" s="27">
        <v>2500</v>
      </c>
      <c r="J387" s="30">
        <v>5000</v>
      </c>
    </row>
    <row r="388" ht="24" customHeight="1" spans="1:10">
      <c r="A388" s="14" t="s">
        <v>427</v>
      </c>
      <c r="B388" s="26">
        <v>138</v>
      </c>
      <c r="C388" s="27">
        <v>6</v>
      </c>
      <c r="D388" s="27">
        <v>9</v>
      </c>
      <c r="E388" s="27">
        <v>6900</v>
      </c>
      <c r="F388" s="27">
        <v>132</v>
      </c>
      <c r="G388" s="27">
        <v>7</v>
      </c>
      <c r="H388" s="27">
        <v>11</v>
      </c>
      <c r="I388" s="27">
        <v>8100</v>
      </c>
      <c r="J388" s="30">
        <v>15000</v>
      </c>
    </row>
    <row r="389" ht="24" customHeight="1" spans="1:10">
      <c r="A389" s="14" t="s">
        <v>429</v>
      </c>
      <c r="B389" s="26">
        <v>17</v>
      </c>
      <c r="C389" s="27">
        <v>1</v>
      </c>
      <c r="D389" s="27">
        <v>1</v>
      </c>
      <c r="E389" s="27">
        <v>2200</v>
      </c>
      <c r="F389" s="27">
        <v>11</v>
      </c>
      <c r="G389" s="27">
        <v>1</v>
      </c>
      <c r="H389" s="27">
        <v>0</v>
      </c>
      <c r="I389" s="27">
        <v>2000</v>
      </c>
      <c r="J389" s="30">
        <v>4200</v>
      </c>
    </row>
    <row r="390" ht="24" customHeight="1" spans="1:10">
      <c r="A390" s="14" t="s">
        <v>425</v>
      </c>
      <c r="B390" s="26">
        <v>76</v>
      </c>
      <c r="C390" s="27">
        <v>6</v>
      </c>
      <c r="D390" s="27">
        <v>7</v>
      </c>
      <c r="E390" s="27">
        <v>13400</v>
      </c>
      <c r="F390" s="27">
        <v>62</v>
      </c>
      <c r="G390" s="27">
        <v>6</v>
      </c>
      <c r="H390" s="27">
        <v>9</v>
      </c>
      <c r="I390" s="27">
        <v>13800</v>
      </c>
      <c r="J390" s="30">
        <v>27200</v>
      </c>
    </row>
    <row r="391" ht="24" customHeight="1" spans="1:10">
      <c r="A391" s="14" t="s">
        <v>422</v>
      </c>
      <c r="B391" s="26">
        <v>143</v>
      </c>
      <c r="C391" s="27">
        <v>6</v>
      </c>
      <c r="D391" s="27">
        <v>13</v>
      </c>
      <c r="E391" s="27">
        <v>7300</v>
      </c>
      <c r="F391" s="27">
        <v>123</v>
      </c>
      <c r="G391" s="27">
        <v>6</v>
      </c>
      <c r="H391" s="27">
        <v>14</v>
      </c>
      <c r="I391" s="27">
        <v>7400</v>
      </c>
      <c r="J391" s="30">
        <v>14700</v>
      </c>
    </row>
    <row r="392" ht="24" customHeight="1" spans="1:10">
      <c r="A392" s="14" t="s">
        <v>424</v>
      </c>
      <c r="B392" s="26">
        <v>85</v>
      </c>
      <c r="C392" s="27">
        <v>6</v>
      </c>
      <c r="D392" s="27">
        <v>10</v>
      </c>
      <c r="E392" s="27">
        <v>14000</v>
      </c>
      <c r="F392" s="27">
        <v>55</v>
      </c>
      <c r="G392" s="27">
        <v>6</v>
      </c>
      <c r="H392" s="27">
        <v>13</v>
      </c>
      <c r="I392" s="27">
        <v>14600</v>
      </c>
      <c r="J392" s="30">
        <v>28600</v>
      </c>
    </row>
    <row r="393" ht="24" customHeight="1" spans="1:10">
      <c r="A393" s="6" t="s">
        <v>866</v>
      </c>
      <c r="B393" s="26">
        <v>122593</v>
      </c>
      <c r="C393" s="27">
        <v>3108</v>
      </c>
      <c r="D393" s="27">
        <v>8579</v>
      </c>
      <c r="E393" s="27">
        <v>1488750</v>
      </c>
      <c r="F393" s="27">
        <v>116924</v>
      </c>
      <c r="G393" s="27">
        <v>3047</v>
      </c>
      <c r="H393" s="27">
        <v>7963</v>
      </c>
      <c r="I393" s="27">
        <v>1511250</v>
      </c>
      <c r="J393" s="30">
        <v>3000000</v>
      </c>
    </row>
    <row r="394" ht="24" customHeight="1"/>
  </sheetData>
  <autoFilter ref="A4:J394">
    <filterColumn colId="9">
      <customFilters>
        <customFilter operator="notEqual" val=""/>
      </customFilters>
    </filterColumn>
    <extLst/>
  </autoFilter>
  <mergeCells count="1">
    <mergeCell ref="A1:J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295"/>
  <sheetViews>
    <sheetView workbookViewId="0">
      <pane xSplit="3" ySplit="1" topLeftCell="D95" activePane="bottomRight" state="frozen"/>
      <selection/>
      <selection pane="topRight"/>
      <selection pane="bottomLeft"/>
      <selection pane="bottomRight" activeCell="G115" sqref="G115"/>
    </sheetView>
  </sheetViews>
  <sheetFormatPr defaultColWidth="8.88333333333333" defaultRowHeight="13.5"/>
  <cols>
    <col min="1" max="1" width="7.44166666666667" style="5" customWidth="1"/>
    <col min="2" max="2" width="11.6666666666667" style="5" customWidth="1"/>
    <col min="3" max="4" width="33.6666666666667" style="5" customWidth="1"/>
    <col min="5" max="5" width="37.6666666666667" style="5" customWidth="1"/>
    <col min="6" max="6" width="33.6666666666667" style="5" customWidth="1"/>
    <col min="7" max="7" width="51.2166666666667" style="5" customWidth="1"/>
    <col min="8" max="9" width="14" style="23" customWidth="1"/>
    <col min="10" max="13" width="13.6666666666667" style="5" customWidth="1"/>
    <col min="14" max="15" width="11.6666666666667" style="5" customWidth="1"/>
    <col min="16" max="17" width="16.1083333333333" style="5" customWidth="1"/>
    <col min="18" max="18" width="11.6666666666667" style="5" customWidth="1"/>
    <col min="19" max="19" width="16.1083333333333" style="5" customWidth="1"/>
    <col min="20" max="20" width="11.6666666666667" style="5" customWidth="1"/>
    <col min="21" max="25" width="13.8833333333333" style="5" customWidth="1"/>
    <col min="26" max="26" width="5.44166666666667" style="5" customWidth="1"/>
    <col min="27" max="27" width="6.44166666666667" style="5" customWidth="1"/>
    <col min="28" max="28" width="7.44166666666667" style="5" customWidth="1"/>
    <col min="29" max="29" width="11.6666666666667" style="5" customWidth="1"/>
    <col min="30" max="30" width="7.44166666666667" style="5" customWidth="1"/>
    <col min="31" max="31" width="13.8833333333333" style="5" customWidth="1"/>
    <col min="32" max="33" width="16.1083333333333" style="5" customWidth="1"/>
    <col min="34" max="34" width="11.6666666666667" style="5" customWidth="1"/>
    <col min="35" max="35" width="12.775" style="5" customWidth="1"/>
    <col min="36" max="36" width="8.44166666666667" style="5" customWidth="1"/>
    <col min="37" max="37" width="12.775" style="5" customWidth="1"/>
    <col min="38" max="38" width="8.44166666666667" style="5" customWidth="1"/>
    <col min="39" max="39" width="15" style="5" customWidth="1"/>
    <col min="40" max="41" width="17.2166666666667" style="5" customWidth="1"/>
    <col min="42" max="42" width="12.775" style="5" customWidth="1"/>
    <col min="43" max="43" width="8.44166666666667" style="5" customWidth="1"/>
    <col min="44" max="44" width="12.775" style="5" customWidth="1"/>
    <col min="45" max="45" width="8.44166666666667" style="5" customWidth="1"/>
    <col min="46" max="46" width="15" style="5" customWidth="1"/>
    <col min="47" max="48" width="17.2166666666667" style="5" customWidth="1"/>
    <col min="49" max="49" width="12.775" style="5" customWidth="1"/>
    <col min="50" max="50" width="8.44166666666667" style="5" customWidth="1"/>
    <col min="51" max="51" width="12.775" style="5" customWidth="1"/>
    <col min="52" max="52" width="8.44166666666667" style="5" customWidth="1"/>
    <col min="53" max="53" width="15" style="5" customWidth="1"/>
    <col min="54" max="55" width="17.2166666666667" style="5" customWidth="1"/>
    <col min="56" max="56" width="12.775" style="5" customWidth="1"/>
    <col min="57" max="57" width="8.44166666666667" style="5" customWidth="1"/>
    <col min="58" max="58" width="12.775" style="5" customWidth="1"/>
    <col min="59" max="59" width="8.44166666666667" style="5" customWidth="1"/>
    <col min="60" max="60" width="15" style="5" customWidth="1"/>
    <col min="61" max="62" width="17.2166666666667" style="5" customWidth="1"/>
    <col min="63" max="63" width="12.775" style="5" customWidth="1"/>
    <col min="64" max="64" width="8.44166666666667" style="5" customWidth="1"/>
    <col min="65" max="65" width="12.775" style="5" customWidth="1"/>
    <col min="66" max="66" width="8.44166666666667" style="5" customWidth="1"/>
    <col min="67" max="67" width="15" style="5" customWidth="1"/>
    <col min="68" max="69" width="17.2166666666667" style="5" customWidth="1"/>
    <col min="70" max="70" width="12.775" style="5" customWidth="1"/>
    <col min="71" max="71" width="8.44166666666667" style="5" customWidth="1"/>
    <col min="72" max="72" width="12.775" style="5" customWidth="1"/>
    <col min="73" max="73" width="8.44166666666667" style="5" customWidth="1"/>
    <col min="74" max="74" width="15" style="5" customWidth="1"/>
    <col min="75" max="76" width="17.2166666666667" style="5" customWidth="1"/>
    <col min="77" max="77" width="12.775" style="5" customWidth="1"/>
    <col min="78" max="78" width="8.44166666666667" style="5" customWidth="1"/>
    <col min="79" max="79" width="12.775" style="5" customWidth="1"/>
    <col min="80" max="80" width="8.44166666666667" style="5" customWidth="1"/>
    <col min="81" max="81" width="15" style="5" customWidth="1"/>
    <col min="82" max="83" width="17.2166666666667" style="5" customWidth="1"/>
    <col min="84" max="84" width="12.775" style="5" customWidth="1"/>
    <col min="85" max="85" width="8.44166666666667" style="5" customWidth="1"/>
    <col min="86" max="86" width="12.775" style="5" customWidth="1"/>
    <col min="87" max="87" width="8.44166666666667" style="5" customWidth="1"/>
    <col min="88" max="88" width="15" style="5" customWidth="1"/>
    <col min="89" max="90" width="17.2166666666667" style="5" customWidth="1"/>
    <col min="91" max="91" width="12.775" style="5" customWidth="1"/>
    <col min="92" max="92" width="8.44166666666667" style="5" customWidth="1"/>
    <col min="93" max="93" width="12.775" style="5" customWidth="1"/>
    <col min="94" max="94" width="8.44166666666667" style="5" customWidth="1"/>
    <col min="95" max="95" width="15" style="5" customWidth="1"/>
    <col min="96" max="97" width="17.2166666666667" style="5" customWidth="1"/>
    <col min="98" max="98" width="12.775" style="5" customWidth="1"/>
    <col min="99" max="16384" width="8.88333333333333" style="5"/>
  </cols>
  <sheetData>
    <row r="1" spans="1:98">
      <c r="A1" s="5" t="s">
        <v>0</v>
      </c>
      <c r="B1" s="5" t="s">
        <v>1</v>
      </c>
      <c r="C1" s="5" t="s">
        <v>2</v>
      </c>
      <c r="D1" s="5" t="s">
        <v>867</v>
      </c>
      <c r="E1" s="5" t="s">
        <v>868</v>
      </c>
      <c r="F1" s="5" t="s">
        <v>869</v>
      </c>
      <c r="G1" s="5" t="s">
        <v>3</v>
      </c>
      <c r="H1" s="23" t="s">
        <v>870</v>
      </c>
      <c r="I1" s="23" t="s">
        <v>871</v>
      </c>
      <c r="J1" s="5" t="s">
        <v>872</v>
      </c>
      <c r="K1" s="23" t="s">
        <v>873</v>
      </c>
      <c r="L1" s="23" t="s">
        <v>874</v>
      </c>
      <c r="M1" s="5" t="s">
        <v>875</v>
      </c>
      <c r="N1" s="5" t="s">
        <v>876</v>
      </c>
      <c r="O1" s="5" t="s">
        <v>877</v>
      </c>
      <c r="P1" s="5" t="s">
        <v>878</v>
      </c>
      <c r="Q1" s="5" t="s">
        <v>879</v>
      </c>
      <c r="R1" s="5" t="s">
        <v>880</v>
      </c>
      <c r="S1" s="5" t="s">
        <v>881</v>
      </c>
      <c r="T1" s="5" t="s">
        <v>882</v>
      </c>
      <c r="U1" s="5" t="s">
        <v>883</v>
      </c>
      <c r="V1" s="5" t="s">
        <v>884</v>
      </c>
      <c r="W1" s="5" t="s">
        <v>885</v>
      </c>
      <c r="X1" s="5" t="s">
        <v>886</v>
      </c>
      <c r="Y1" s="5" t="s">
        <v>887</v>
      </c>
      <c r="Z1" s="5" t="s">
        <v>888</v>
      </c>
      <c r="AA1" s="5" t="s">
        <v>854</v>
      </c>
      <c r="AB1" s="5" t="s">
        <v>16</v>
      </c>
      <c r="AC1" s="5" t="s">
        <v>889</v>
      </c>
      <c r="AD1" s="5" t="s">
        <v>890</v>
      </c>
      <c r="AE1" s="5" t="s">
        <v>891</v>
      </c>
      <c r="AF1" s="5" t="s">
        <v>892</v>
      </c>
      <c r="AG1" s="5" t="s">
        <v>893</v>
      </c>
      <c r="AH1" s="5" t="s">
        <v>894</v>
      </c>
      <c r="AI1" s="5" t="s">
        <v>895</v>
      </c>
      <c r="AJ1" s="5" t="s">
        <v>22</v>
      </c>
      <c r="AK1" s="5" t="s">
        <v>896</v>
      </c>
      <c r="AL1" s="5" t="s">
        <v>897</v>
      </c>
      <c r="AM1" s="5" t="s">
        <v>898</v>
      </c>
      <c r="AN1" s="5" t="s">
        <v>899</v>
      </c>
      <c r="AO1" s="5" t="s">
        <v>900</v>
      </c>
      <c r="AP1" s="5" t="s">
        <v>901</v>
      </c>
      <c r="AQ1" s="5" t="s">
        <v>24</v>
      </c>
      <c r="AR1" s="5" t="s">
        <v>902</v>
      </c>
      <c r="AS1" s="5" t="s">
        <v>903</v>
      </c>
      <c r="AT1" s="5" t="s">
        <v>904</v>
      </c>
      <c r="AU1" s="5" t="s">
        <v>905</v>
      </c>
      <c r="AV1" s="5" t="s">
        <v>906</v>
      </c>
      <c r="AW1" s="5" t="s">
        <v>907</v>
      </c>
      <c r="AX1" s="5" t="s">
        <v>908</v>
      </c>
      <c r="AY1" s="5" t="s">
        <v>909</v>
      </c>
      <c r="AZ1" s="5" t="s">
        <v>910</v>
      </c>
      <c r="BA1" s="5" t="s">
        <v>911</v>
      </c>
      <c r="BB1" s="5" t="s">
        <v>912</v>
      </c>
      <c r="BC1" s="5" t="s">
        <v>913</v>
      </c>
      <c r="BD1" s="5" t="s">
        <v>914</v>
      </c>
      <c r="BE1" s="5" t="s">
        <v>915</v>
      </c>
      <c r="BF1" s="5" t="s">
        <v>916</v>
      </c>
      <c r="BG1" s="5" t="s">
        <v>917</v>
      </c>
      <c r="BH1" s="5" t="s">
        <v>918</v>
      </c>
      <c r="BI1" s="5" t="s">
        <v>919</v>
      </c>
      <c r="BJ1" s="5" t="s">
        <v>920</v>
      </c>
      <c r="BK1" s="5" t="s">
        <v>921</v>
      </c>
      <c r="BL1" s="5" t="s">
        <v>922</v>
      </c>
      <c r="BM1" s="5" t="s">
        <v>923</v>
      </c>
      <c r="BN1" s="5" t="s">
        <v>924</v>
      </c>
      <c r="BO1" s="5" t="s">
        <v>925</v>
      </c>
      <c r="BP1" s="5" t="s">
        <v>926</v>
      </c>
      <c r="BQ1" s="5" t="s">
        <v>927</v>
      </c>
      <c r="BR1" s="5" t="s">
        <v>928</v>
      </c>
      <c r="BS1" s="5" t="s">
        <v>929</v>
      </c>
      <c r="BT1" s="5" t="s">
        <v>930</v>
      </c>
      <c r="BU1" s="5" t="s">
        <v>931</v>
      </c>
      <c r="BV1" s="5" t="s">
        <v>932</v>
      </c>
      <c r="BW1" s="5" t="s">
        <v>933</v>
      </c>
      <c r="BX1" s="5" t="s">
        <v>934</v>
      </c>
      <c r="BY1" s="5" t="s">
        <v>935</v>
      </c>
      <c r="BZ1" s="5" t="s">
        <v>936</v>
      </c>
      <c r="CA1" s="5" t="s">
        <v>937</v>
      </c>
      <c r="CB1" s="5" t="s">
        <v>938</v>
      </c>
      <c r="CC1" s="5" t="s">
        <v>939</v>
      </c>
      <c r="CD1" s="5" t="s">
        <v>940</v>
      </c>
      <c r="CE1" s="5" t="s">
        <v>941</v>
      </c>
      <c r="CF1" s="5" t="s">
        <v>942</v>
      </c>
      <c r="CG1" s="5" t="s">
        <v>943</v>
      </c>
      <c r="CH1" s="5" t="s">
        <v>944</v>
      </c>
      <c r="CI1" s="5" t="s">
        <v>945</v>
      </c>
      <c r="CJ1" s="5" t="s">
        <v>946</v>
      </c>
      <c r="CK1" s="5" t="s">
        <v>947</v>
      </c>
      <c r="CL1" s="5" t="s">
        <v>948</v>
      </c>
      <c r="CM1" s="5" t="s">
        <v>949</v>
      </c>
      <c r="CN1" s="5" t="s">
        <v>950</v>
      </c>
      <c r="CO1" s="5" t="s">
        <v>951</v>
      </c>
      <c r="CP1" s="5" t="s">
        <v>952</v>
      </c>
      <c r="CQ1" s="5" t="s">
        <v>953</v>
      </c>
      <c r="CR1" s="5" t="s">
        <v>954</v>
      </c>
      <c r="CS1" s="5" t="s">
        <v>955</v>
      </c>
      <c r="CT1" s="5" t="s">
        <v>956</v>
      </c>
    </row>
    <row r="2" spans="1:75">
      <c r="A2" s="5" t="s">
        <v>31</v>
      </c>
      <c r="B2" s="5">
        <v>2143012527</v>
      </c>
      <c r="C2" s="5" t="s">
        <v>32</v>
      </c>
      <c r="D2" s="5" t="s">
        <v>32</v>
      </c>
      <c r="E2" s="5" t="s">
        <v>957</v>
      </c>
      <c r="G2" s="5" t="s">
        <v>33</v>
      </c>
      <c r="H2" s="23">
        <f>VLOOKUP($B2,'2022年下学期'!$B:$AE,16,FALSE)</f>
        <v>161</v>
      </c>
      <c r="I2" s="23">
        <f>VLOOKUP($B2,'2022年下学期'!$B:$AE,17,FALSE)</f>
        <v>6</v>
      </c>
      <c r="J2" s="23">
        <f>VLOOKUP($B2,'2022年下学期'!$B:$AE,18,FALSE)</f>
        <v>10</v>
      </c>
      <c r="K2" s="23">
        <f>N2</f>
        <v>163</v>
      </c>
      <c r="L2" s="23">
        <f>O2+R2</f>
        <v>6</v>
      </c>
      <c r="M2" s="23">
        <f>U2</f>
        <v>11</v>
      </c>
      <c r="N2" s="5">
        <v>163</v>
      </c>
      <c r="O2" s="5">
        <v>6</v>
      </c>
      <c r="P2" s="5">
        <v>11</v>
      </c>
      <c r="Q2" s="5" t="s">
        <v>447</v>
      </c>
      <c r="R2" s="5">
        <v>0</v>
      </c>
      <c r="S2" s="5">
        <v>0</v>
      </c>
      <c r="T2" s="5">
        <v>6</v>
      </c>
      <c r="U2" s="5">
        <v>11</v>
      </c>
      <c r="W2" s="5">
        <f>IF(AND(N2&gt;10,N2&lt;=100),(T2*2000+U2*200),IF(AND(N2&gt;100,N2&lt;=200),(T2*1000+U2*100),0))+V2</f>
        <v>7100</v>
      </c>
      <c r="X2" s="5">
        <f>IF(AD2=0,(W2+AF2)/M2,(W2+AF2)/AD2)</f>
        <v>7431.66666666667</v>
      </c>
      <c r="Y2" s="5">
        <f>IF(AND(H2&gt;10,H2&lt;=100),(I2*2000+J2*200),IF(AND(H2&gt;100,H2&lt;=200),(I2*1000+J2*100),0))+V2</f>
        <v>7000</v>
      </c>
      <c r="AA2" s="5">
        <f>W2+Y2</f>
        <v>14100</v>
      </c>
      <c r="AB2" s="5">
        <v>188</v>
      </c>
      <c r="AC2" s="5">
        <v>114</v>
      </c>
      <c r="AD2" s="5">
        <v>12</v>
      </c>
      <c r="AE2" s="5">
        <v>82080</v>
      </c>
      <c r="AF2" s="5">
        <v>82080</v>
      </c>
      <c r="AI2" s="5">
        <v>6840</v>
      </c>
      <c r="AJ2" s="5">
        <v>21</v>
      </c>
      <c r="AK2" s="5">
        <v>13</v>
      </c>
      <c r="AL2" s="5">
        <v>2</v>
      </c>
      <c r="AM2" s="5">
        <v>9360</v>
      </c>
      <c r="AN2" s="5">
        <v>9360</v>
      </c>
      <c r="AQ2" s="5">
        <v>24</v>
      </c>
      <c r="AR2" s="5">
        <v>18</v>
      </c>
      <c r="AS2" s="5">
        <v>2</v>
      </c>
      <c r="AT2" s="5">
        <v>12960</v>
      </c>
      <c r="AU2" s="5">
        <v>12960</v>
      </c>
      <c r="AX2" s="5">
        <v>35</v>
      </c>
      <c r="AY2" s="5">
        <v>16</v>
      </c>
      <c r="AZ2" s="5">
        <v>2</v>
      </c>
      <c r="BA2" s="5">
        <v>11520</v>
      </c>
      <c r="BB2" s="5">
        <v>11520</v>
      </c>
      <c r="BE2" s="5">
        <v>34</v>
      </c>
      <c r="BF2" s="5">
        <v>29</v>
      </c>
      <c r="BG2" s="5">
        <v>2</v>
      </c>
      <c r="BH2" s="5">
        <v>20880</v>
      </c>
      <c r="BI2" s="5">
        <v>20880</v>
      </c>
      <c r="BL2" s="5">
        <v>36</v>
      </c>
      <c r="BM2" s="5">
        <v>19</v>
      </c>
      <c r="BN2" s="5">
        <v>2</v>
      </c>
      <c r="BO2" s="5">
        <v>13680</v>
      </c>
      <c r="BP2" s="5">
        <v>13680</v>
      </c>
      <c r="BS2" s="5">
        <v>38</v>
      </c>
      <c r="BT2" s="5">
        <v>19</v>
      </c>
      <c r="BU2" s="5">
        <v>2</v>
      </c>
      <c r="BV2" s="5">
        <v>13680</v>
      </c>
      <c r="BW2" s="5">
        <v>13680</v>
      </c>
    </row>
    <row r="3" spans="1:77">
      <c r="A3" s="5" t="s">
        <v>31</v>
      </c>
      <c r="B3" s="5">
        <v>2143012545</v>
      </c>
      <c r="C3" s="5" t="s">
        <v>34</v>
      </c>
      <c r="D3" s="5" t="s">
        <v>34</v>
      </c>
      <c r="E3" s="5" t="s">
        <v>37</v>
      </c>
      <c r="G3" s="5" t="s">
        <v>33</v>
      </c>
      <c r="H3" s="23">
        <f>VLOOKUP($B3,'2022年下学期'!$B:$AE,16,FALSE)</f>
        <v>241</v>
      </c>
      <c r="I3" s="23">
        <f>VLOOKUP($B3,'2022年下学期'!$B:$AE,17,FALSE)</f>
        <v>8</v>
      </c>
      <c r="J3" s="23">
        <f>VLOOKUP($B3,'2022年下学期'!$B:$AE,18,FALSE)</f>
        <v>18</v>
      </c>
      <c r="K3" s="23">
        <f t="shared" ref="K3:K66" si="0">N3</f>
        <v>299</v>
      </c>
      <c r="L3" s="23">
        <f t="shared" ref="L3:L66" si="1">O3+R3</f>
        <v>9</v>
      </c>
      <c r="M3" s="23">
        <f t="shared" ref="M3:M66" si="2">U3</f>
        <v>19</v>
      </c>
      <c r="N3" s="5">
        <v>299</v>
      </c>
      <c r="O3" s="5">
        <v>9</v>
      </c>
      <c r="P3" s="5">
        <v>19</v>
      </c>
      <c r="Q3" s="5" t="s">
        <v>447</v>
      </c>
      <c r="R3" s="5">
        <v>0</v>
      </c>
      <c r="S3" s="5">
        <v>0</v>
      </c>
      <c r="T3" s="5">
        <v>9</v>
      </c>
      <c r="U3" s="5">
        <v>19</v>
      </c>
      <c r="W3" s="5">
        <f t="shared" ref="W3:W66" si="3">IF(AND(N3&gt;10,N3&lt;=100),(T3*2000+U3*200),IF(AND(N3&gt;100,N3&lt;=200),(T3*1000+U3*100),0))+V3</f>
        <v>0</v>
      </c>
      <c r="X3" s="5">
        <f t="shared" ref="X3:X66" si="4">IF(AD3=0,(W3+AF3)/M3,(W3+AF3)/AD3)</f>
        <v>8028</v>
      </c>
      <c r="Y3" s="5">
        <f t="shared" ref="Y3:Y66" si="5">IF(AND(H3&gt;10,H3&lt;=100),(I3*2000+J3*200),IF(AND(H3&gt;100,H3&lt;=200),(I3*1000+J3*100),0))+V3</f>
        <v>0</v>
      </c>
      <c r="AA3" s="5">
        <f t="shared" ref="AA3:AA66" si="6">W3+Y3</f>
        <v>0</v>
      </c>
      <c r="AB3" s="5">
        <v>294</v>
      </c>
      <c r="AC3" s="5">
        <v>223</v>
      </c>
      <c r="AD3" s="5">
        <v>20</v>
      </c>
      <c r="AE3" s="5">
        <v>160560</v>
      </c>
      <c r="AF3" s="5">
        <v>160560</v>
      </c>
      <c r="AG3" s="5">
        <v>0</v>
      </c>
      <c r="AH3" s="5">
        <v>0</v>
      </c>
      <c r="AI3" s="5">
        <v>8028</v>
      </c>
      <c r="AJ3" s="5">
        <v>36</v>
      </c>
      <c r="AK3" s="5">
        <v>20</v>
      </c>
      <c r="AL3" s="5">
        <v>2</v>
      </c>
      <c r="AM3" s="5">
        <v>14400</v>
      </c>
      <c r="AN3" s="5">
        <v>14400</v>
      </c>
      <c r="AP3" s="5">
        <v>0</v>
      </c>
      <c r="AQ3" s="5">
        <v>28</v>
      </c>
      <c r="AR3" s="5">
        <v>22</v>
      </c>
      <c r="AS3" s="5">
        <v>2</v>
      </c>
      <c r="AT3" s="5">
        <v>15840</v>
      </c>
      <c r="AU3" s="5">
        <v>15840</v>
      </c>
      <c r="AW3" s="5">
        <v>0</v>
      </c>
      <c r="AX3" s="5">
        <v>44</v>
      </c>
      <c r="AY3" s="5">
        <v>32</v>
      </c>
      <c r="AZ3" s="5">
        <v>2</v>
      </c>
      <c r="BA3" s="5">
        <v>23040</v>
      </c>
      <c r="BB3" s="5">
        <v>23040</v>
      </c>
      <c r="BD3" s="5">
        <v>0</v>
      </c>
      <c r="BE3" s="5">
        <v>64</v>
      </c>
      <c r="BF3" s="5">
        <v>54</v>
      </c>
      <c r="BG3" s="5">
        <v>5</v>
      </c>
      <c r="BH3" s="5">
        <v>38880</v>
      </c>
      <c r="BI3" s="5">
        <v>38880</v>
      </c>
      <c r="BK3" s="5">
        <v>0</v>
      </c>
      <c r="BL3" s="5">
        <v>55</v>
      </c>
      <c r="BM3" s="5">
        <v>41</v>
      </c>
      <c r="BN3" s="5">
        <v>4</v>
      </c>
      <c r="BO3" s="5">
        <v>29520</v>
      </c>
      <c r="BP3" s="5">
        <v>29520</v>
      </c>
      <c r="BR3" s="5">
        <v>0</v>
      </c>
      <c r="BS3" s="5">
        <v>67</v>
      </c>
      <c r="BT3" s="5">
        <v>54</v>
      </c>
      <c r="BU3" s="5">
        <v>5</v>
      </c>
      <c r="BV3" s="5">
        <v>38880</v>
      </c>
      <c r="BW3" s="5">
        <v>38880</v>
      </c>
      <c r="BY3" s="5">
        <v>0</v>
      </c>
    </row>
    <row r="4" spans="1:77">
      <c r="A4" s="5" t="s">
        <v>31</v>
      </c>
      <c r="B4" s="5">
        <v>2143012548</v>
      </c>
      <c r="C4" s="5" t="s">
        <v>35</v>
      </c>
      <c r="D4" s="5" t="s">
        <v>35</v>
      </c>
      <c r="E4" s="5" t="s">
        <v>37</v>
      </c>
      <c r="G4" s="5" t="s">
        <v>33</v>
      </c>
      <c r="H4" s="23">
        <f>VLOOKUP($B4,'2022年下学期'!$B:$AE,16,FALSE)</f>
        <v>46</v>
      </c>
      <c r="I4" s="23">
        <f>VLOOKUP($B4,'2022年下学期'!$B:$AE,17,FALSE)</f>
        <v>4</v>
      </c>
      <c r="J4" s="23">
        <f>VLOOKUP($B4,'2022年下学期'!$B:$AE,18,FALSE)</f>
        <v>6</v>
      </c>
      <c r="K4" s="23">
        <f t="shared" si="0"/>
        <v>61</v>
      </c>
      <c r="L4" s="23">
        <f t="shared" si="1"/>
        <v>5</v>
      </c>
      <c r="M4" s="23">
        <f t="shared" si="2"/>
        <v>7</v>
      </c>
      <c r="N4" s="5">
        <v>61</v>
      </c>
      <c r="O4" s="5">
        <v>5</v>
      </c>
      <c r="P4" s="5">
        <v>7</v>
      </c>
      <c r="Q4" s="5" t="s">
        <v>447</v>
      </c>
      <c r="R4" s="5">
        <v>0</v>
      </c>
      <c r="S4" s="5">
        <v>0</v>
      </c>
      <c r="T4" s="5">
        <v>5</v>
      </c>
      <c r="U4" s="5">
        <v>7</v>
      </c>
      <c r="W4" s="5">
        <f t="shared" si="3"/>
        <v>11400</v>
      </c>
      <c r="X4" s="5">
        <f t="shared" si="4"/>
        <v>5448</v>
      </c>
      <c r="Y4" s="5">
        <f t="shared" si="5"/>
        <v>9200</v>
      </c>
      <c r="AA4" s="5">
        <f t="shared" si="6"/>
        <v>20600</v>
      </c>
      <c r="AB4" s="5">
        <v>60</v>
      </c>
      <c r="AC4" s="5">
        <v>22</v>
      </c>
      <c r="AD4" s="5">
        <v>5</v>
      </c>
      <c r="AE4" s="5">
        <v>15840</v>
      </c>
      <c r="AF4" s="5">
        <v>15840</v>
      </c>
      <c r="AG4" s="5">
        <v>0</v>
      </c>
      <c r="AH4" s="5">
        <v>0</v>
      </c>
      <c r="AI4" s="5">
        <v>3168</v>
      </c>
      <c r="AJ4" s="5">
        <v>7</v>
      </c>
      <c r="AK4" s="5">
        <v>0</v>
      </c>
      <c r="AQ4" s="5">
        <v>11</v>
      </c>
      <c r="AR4" s="5">
        <v>5</v>
      </c>
      <c r="AS4" s="5">
        <v>1</v>
      </c>
      <c r="AT4" s="5">
        <v>3600</v>
      </c>
      <c r="AU4" s="5">
        <v>3600</v>
      </c>
      <c r="AV4" s="5">
        <v>0</v>
      </c>
      <c r="AW4" s="5">
        <v>0</v>
      </c>
      <c r="AX4" s="5">
        <v>11</v>
      </c>
      <c r="AY4" s="5">
        <v>3</v>
      </c>
      <c r="AZ4" s="5">
        <v>1</v>
      </c>
      <c r="BA4" s="5">
        <v>2160</v>
      </c>
      <c r="BB4" s="5">
        <v>2160</v>
      </c>
      <c r="BC4" s="5">
        <v>0</v>
      </c>
      <c r="BD4" s="5">
        <v>0</v>
      </c>
      <c r="BE4" s="5">
        <v>0</v>
      </c>
      <c r="BF4" s="5">
        <v>0</v>
      </c>
      <c r="BL4" s="5">
        <v>17</v>
      </c>
      <c r="BM4" s="5">
        <v>7</v>
      </c>
      <c r="BN4" s="5">
        <v>1</v>
      </c>
      <c r="BO4" s="5">
        <v>5040</v>
      </c>
      <c r="BP4" s="5">
        <v>5040</v>
      </c>
      <c r="BQ4" s="5">
        <v>0</v>
      </c>
      <c r="BR4" s="5">
        <v>0</v>
      </c>
      <c r="BS4" s="5">
        <v>14</v>
      </c>
      <c r="BT4" s="5">
        <v>7</v>
      </c>
      <c r="BU4" s="5">
        <v>1</v>
      </c>
      <c r="BV4" s="5">
        <v>5040</v>
      </c>
      <c r="BW4" s="5">
        <v>5040</v>
      </c>
      <c r="BX4" s="5">
        <v>0</v>
      </c>
      <c r="BY4" s="5">
        <v>0</v>
      </c>
    </row>
    <row r="5" spans="1:35">
      <c r="A5" s="5" t="s">
        <v>31</v>
      </c>
      <c r="B5" s="5">
        <v>2143012553</v>
      </c>
      <c r="C5" s="5" t="s">
        <v>36</v>
      </c>
      <c r="D5" s="5" t="s">
        <v>32</v>
      </c>
      <c r="F5" s="5" t="s">
        <v>958</v>
      </c>
      <c r="G5" s="5" t="s">
        <v>33</v>
      </c>
      <c r="H5" s="23">
        <f>VLOOKUP($B5,'2022年下学期'!$B:$AE,16,FALSE)</f>
        <v>9</v>
      </c>
      <c r="I5" s="23">
        <f>VLOOKUP($B5,'2022年下学期'!$B:$AE,17,FALSE)</f>
        <v>1</v>
      </c>
      <c r="J5" s="23">
        <f>VLOOKUP($B5,'2022年下学期'!$B:$AE,18,FALSE)</f>
        <v>0</v>
      </c>
      <c r="K5" s="23">
        <f t="shared" si="0"/>
        <v>21</v>
      </c>
      <c r="L5" s="23">
        <f t="shared" si="1"/>
        <v>2</v>
      </c>
      <c r="M5" s="23">
        <f t="shared" si="2"/>
        <v>2</v>
      </c>
      <c r="N5" s="5">
        <v>21</v>
      </c>
      <c r="O5" s="5">
        <v>2</v>
      </c>
      <c r="P5" s="5">
        <v>2</v>
      </c>
      <c r="Q5" s="5" t="s">
        <v>455</v>
      </c>
      <c r="R5" s="5">
        <v>0</v>
      </c>
      <c r="S5" s="5">
        <v>0</v>
      </c>
      <c r="T5" s="5">
        <v>2</v>
      </c>
      <c r="U5" s="5">
        <v>2</v>
      </c>
      <c r="W5" s="5">
        <f t="shared" si="3"/>
        <v>4400</v>
      </c>
      <c r="X5" s="5">
        <f t="shared" si="4"/>
        <v>2200</v>
      </c>
      <c r="Y5" s="5">
        <f t="shared" si="5"/>
        <v>0</v>
      </c>
      <c r="AA5" s="5">
        <f t="shared" si="6"/>
        <v>4400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</row>
    <row r="6" spans="1:56">
      <c r="A6" s="5" t="s">
        <v>31</v>
      </c>
      <c r="B6" s="5">
        <v>2143012560</v>
      </c>
      <c r="C6" s="5" t="s">
        <v>38</v>
      </c>
      <c r="D6" s="5" t="s">
        <v>38</v>
      </c>
      <c r="E6" s="5" t="s">
        <v>37</v>
      </c>
      <c r="G6" s="5" t="s">
        <v>33</v>
      </c>
      <c r="H6" s="23">
        <f>VLOOKUP($B6,'2022年下学期'!$B:$AE,16,FALSE)</f>
        <v>17</v>
      </c>
      <c r="I6" s="23">
        <f>VLOOKUP($B6,'2022年下学期'!$B:$AE,17,FALSE)</f>
        <v>2</v>
      </c>
      <c r="J6" s="23">
        <f>VLOOKUP($B6,'2022年下学期'!$B:$AE,18,FALSE)</f>
        <v>2</v>
      </c>
      <c r="K6" s="23">
        <f t="shared" si="0"/>
        <v>17</v>
      </c>
      <c r="L6" s="23">
        <f t="shared" si="1"/>
        <v>2</v>
      </c>
      <c r="M6" s="23">
        <f t="shared" si="2"/>
        <v>4</v>
      </c>
      <c r="N6" s="5">
        <v>17</v>
      </c>
      <c r="O6" s="5">
        <v>2</v>
      </c>
      <c r="P6" s="5">
        <v>4</v>
      </c>
      <c r="Q6" s="5" t="s">
        <v>455</v>
      </c>
      <c r="R6" s="5">
        <v>0</v>
      </c>
      <c r="S6" s="5">
        <v>0</v>
      </c>
      <c r="T6" s="5">
        <v>2</v>
      </c>
      <c r="U6" s="5">
        <v>4</v>
      </c>
      <c r="W6" s="5">
        <f t="shared" si="3"/>
        <v>4800</v>
      </c>
      <c r="X6" s="5">
        <f t="shared" si="4"/>
        <v>4470</v>
      </c>
      <c r="Y6" s="5">
        <f t="shared" si="5"/>
        <v>4400</v>
      </c>
      <c r="AA6" s="5">
        <f t="shared" si="6"/>
        <v>9200</v>
      </c>
      <c r="AB6" s="5">
        <v>17</v>
      </c>
      <c r="AC6" s="5">
        <v>6</v>
      </c>
      <c r="AD6" s="5">
        <v>2</v>
      </c>
      <c r="AE6" s="5">
        <v>4140</v>
      </c>
      <c r="AF6" s="5">
        <v>4140</v>
      </c>
      <c r="AG6" s="5">
        <v>0</v>
      </c>
      <c r="AH6" s="5">
        <v>0</v>
      </c>
      <c r="AI6" s="5">
        <v>2070</v>
      </c>
      <c r="AJ6" s="5">
        <v>7</v>
      </c>
      <c r="AK6" s="5">
        <v>0</v>
      </c>
      <c r="AX6" s="5">
        <v>10</v>
      </c>
      <c r="AY6" s="5">
        <v>6</v>
      </c>
      <c r="AZ6" s="5">
        <v>2</v>
      </c>
      <c r="BA6" s="5">
        <v>4140</v>
      </c>
      <c r="BB6" s="5">
        <v>4140</v>
      </c>
      <c r="BC6" s="5">
        <v>0</v>
      </c>
      <c r="BD6" s="5">
        <v>0</v>
      </c>
    </row>
    <row r="7" spans="1:77">
      <c r="A7" s="5" t="s">
        <v>31</v>
      </c>
      <c r="B7" s="5">
        <v>2143012564</v>
      </c>
      <c r="C7" s="5" t="s">
        <v>39</v>
      </c>
      <c r="D7" s="5" t="s">
        <v>39</v>
      </c>
      <c r="E7" s="5" t="s">
        <v>37</v>
      </c>
      <c r="G7" s="5" t="s">
        <v>33</v>
      </c>
      <c r="H7" s="23">
        <f>VLOOKUP($B7,'2022年下学期'!$B:$AE,16,FALSE)</f>
        <v>30</v>
      </c>
      <c r="I7" s="23">
        <f>VLOOKUP($B7,'2022年下学期'!$B:$AE,17,FALSE)</f>
        <v>4</v>
      </c>
      <c r="J7" s="23">
        <f>VLOOKUP($B7,'2022年下学期'!$B:$AE,18,FALSE)</f>
        <v>5</v>
      </c>
      <c r="K7" s="23">
        <f t="shared" si="0"/>
        <v>45</v>
      </c>
      <c r="L7" s="23">
        <f t="shared" si="1"/>
        <v>4</v>
      </c>
      <c r="M7" s="23">
        <f t="shared" si="2"/>
        <v>5</v>
      </c>
      <c r="N7" s="5">
        <v>45</v>
      </c>
      <c r="O7" s="5">
        <v>4</v>
      </c>
      <c r="P7" s="5">
        <v>5</v>
      </c>
      <c r="Q7" s="5" t="s">
        <v>455</v>
      </c>
      <c r="R7" s="5">
        <v>0</v>
      </c>
      <c r="S7" s="5">
        <v>0</v>
      </c>
      <c r="T7" s="5">
        <v>4</v>
      </c>
      <c r="U7" s="5">
        <v>5</v>
      </c>
      <c r="W7" s="5">
        <f t="shared" si="3"/>
        <v>9000</v>
      </c>
      <c r="X7" s="5">
        <f t="shared" si="4"/>
        <v>6264</v>
      </c>
      <c r="Y7" s="5">
        <f t="shared" si="5"/>
        <v>9000</v>
      </c>
      <c r="AA7" s="5">
        <f t="shared" si="6"/>
        <v>18000</v>
      </c>
      <c r="AB7" s="5">
        <v>43</v>
      </c>
      <c r="AC7" s="5">
        <v>31</v>
      </c>
      <c r="AD7" s="5">
        <v>5</v>
      </c>
      <c r="AE7" s="5">
        <v>22320</v>
      </c>
      <c r="AF7" s="5">
        <v>22320</v>
      </c>
      <c r="AG7" s="5">
        <v>0</v>
      </c>
      <c r="AH7" s="5">
        <v>0</v>
      </c>
      <c r="AI7" s="5">
        <v>4464</v>
      </c>
      <c r="AJ7" s="5">
        <v>4</v>
      </c>
      <c r="AK7" s="5">
        <v>2</v>
      </c>
      <c r="AL7" s="5">
        <v>1</v>
      </c>
      <c r="AM7" s="5">
        <v>1440</v>
      </c>
      <c r="AN7" s="5">
        <v>1440</v>
      </c>
      <c r="AP7" s="5">
        <v>0</v>
      </c>
      <c r="AQ7" s="5">
        <v>9</v>
      </c>
      <c r="AR7" s="5">
        <v>8</v>
      </c>
      <c r="AS7" s="5">
        <v>1</v>
      </c>
      <c r="AT7" s="5">
        <v>5760</v>
      </c>
      <c r="AU7" s="5">
        <v>5760</v>
      </c>
      <c r="AW7" s="5">
        <v>0</v>
      </c>
      <c r="BE7" s="5">
        <v>12</v>
      </c>
      <c r="BF7" s="5">
        <v>10</v>
      </c>
      <c r="BG7" s="5">
        <v>1</v>
      </c>
      <c r="BH7" s="5">
        <v>7200</v>
      </c>
      <c r="BI7" s="5">
        <v>7200</v>
      </c>
      <c r="BK7" s="5">
        <v>0</v>
      </c>
      <c r="BS7" s="5">
        <v>18</v>
      </c>
      <c r="BT7" s="5">
        <v>11</v>
      </c>
      <c r="BU7" s="5">
        <v>2</v>
      </c>
      <c r="BV7" s="5">
        <v>7920</v>
      </c>
      <c r="BW7" s="5">
        <v>7920</v>
      </c>
      <c r="BY7" s="5">
        <v>0</v>
      </c>
    </row>
    <row r="8" spans="1:98">
      <c r="A8" s="5" t="s">
        <v>31</v>
      </c>
      <c r="B8" s="5">
        <v>3143011119</v>
      </c>
      <c r="C8" s="5" t="s">
        <v>40</v>
      </c>
      <c r="D8" s="5" t="s">
        <v>40</v>
      </c>
      <c r="E8" s="5" t="s">
        <v>37</v>
      </c>
      <c r="G8" s="5" t="s">
        <v>33</v>
      </c>
      <c r="H8" s="23">
        <f>VLOOKUP($B8,'2022年下学期'!$B:$AE,16,FALSE)</f>
        <v>347</v>
      </c>
      <c r="I8" s="23">
        <f>VLOOKUP($B8,'2022年下学期'!$B:$AE,17,FALSE)</f>
        <v>9</v>
      </c>
      <c r="J8" s="23">
        <f>VLOOKUP($B8,'2022年下学期'!$B:$AE,18,FALSE)</f>
        <v>18</v>
      </c>
      <c r="K8" s="23">
        <f t="shared" si="0"/>
        <v>391</v>
      </c>
      <c r="L8" s="23">
        <f t="shared" si="1"/>
        <v>9</v>
      </c>
      <c r="M8" s="23">
        <f t="shared" si="2"/>
        <v>29</v>
      </c>
      <c r="N8" s="5">
        <v>391</v>
      </c>
      <c r="O8" s="5">
        <v>0</v>
      </c>
      <c r="P8" s="5">
        <v>0</v>
      </c>
      <c r="Q8" s="5" t="s">
        <v>445</v>
      </c>
      <c r="R8" s="5">
        <v>9</v>
      </c>
      <c r="S8" s="5">
        <v>29</v>
      </c>
      <c r="T8" s="5">
        <v>9</v>
      </c>
      <c r="U8" s="5">
        <v>29</v>
      </c>
      <c r="W8" s="5">
        <f t="shared" si="3"/>
        <v>0</v>
      </c>
      <c r="X8" s="5">
        <f t="shared" si="4"/>
        <v>5654.48</v>
      </c>
      <c r="Y8" s="5">
        <f t="shared" si="5"/>
        <v>0</v>
      </c>
      <c r="AA8" s="5">
        <f t="shared" si="6"/>
        <v>0</v>
      </c>
      <c r="AB8" s="5">
        <v>373</v>
      </c>
      <c r="AC8" s="5">
        <v>251</v>
      </c>
      <c r="AD8" s="5">
        <v>25</v>
      </c>
      <c r="AE8" s="5">
        <v>176760</v>
      </c>
      <c r="AF8" s="5">
        <v>141362</v>
      </c>
      <c r="AG8" s="5">
        <v>2498</v>
      </c>
      <c r="AH8" s="5">
        <v>32920</v>
      </c>
      <c r="AI8" s="5">
        <v>5654.48</v>
      </c>
      <c r="BZ8" s="5">
        <v>116</v>
      </c>
      <c r="CA8" s="5">
        <v>99</v>
      </c>
      <c r="CB8" s="5">
        <v>25</v>
      </c>
      <c r="CC8" s="5">
        <v>70560</v>
      </c>
      <c r="CD8" s="5">
        <v>58120</v>
      </c>
      <c r="CE8" s="5">
        <v>800</v>
      </c>
      <c r="CF8" s="5">
        <v>11640</v>
      </c>
      <c r="CG8" s="5">
        <v>114</v>
      </c>
      <c r="CH8" s="5">
        <v>67</v>
      </c>
      <c r="CI8" s="5">
        <v>25</v>
      </c>
      <c r="CJ8" s="5">
        <v>47520</v>
      </c>
      <c r="CK8" s="5">
        <v>38400</v>
      </c>
      <c r="CL8" s="5">
        <v>800</v>
      </c>
      <c r="CM8" s="5">
        <v>8320</v>
      </c>
      <c r="CN8" s="5">
        <v>143</v>
      </c>
      <c r="CO8" s="5">
        <v>85</v>
      </c>
      <c r="CP8" s="5">
        <v>25</v>
      </c>
      <c r="CQ8" s="5">
        <v>58680</v>
      </c>
      <c r="CR8" s="5">
        <v>44822</v>
      </c>
      <c r="CS8" s="5">
        <v>898</v>
      </c>
      <c r="CT8" s="5">
        <v>12960</v>
      </c>
    </row>
    <row r="9" spans="1:35">
      <c r="A9" s="5" t="s">
        <v>41</v>
      </c>
      <c r="B9" s="5">
        <v>2143001290</v>
      </c>
      <c r="C9" s="5" t="s">
        <v>42</v>
      </c>
      <c r="D9" s="5" t="s">
        <v>42</v>
      </c>
      <c r="E9" s="5" t="s">
        <v>37</v>
      </c>
      <c r="F9" s="5" t="s">
        <v>959</v>
      </c>
      <c r="G9" s="5" t="s">
        <v>43</v>
      </c>
      <c r="H9" s="23">
        <f>VLOOKUP($B9,'2022年下学期'!$B:$AE,16,FALSE)</f>
        <v>13</v>
      </c>
      <c r="I9" s="23">
        <f>VLOOKUP($B9,'2022年下学期'!$B:$AE,17,FALSE)</f>
        <v>2</v>
      </c>
      <c r="J9" s="23">
        <f>VLOOKUP($B9,'2022年下学期'!$B:$AE,18,FALSE)</f>
        <v>6</v>
      </c>
      <c r="K9" s="23">
        <f t="shared" si="0"/>
        <v>12</v>
      </c>
      <c r="L9" s="23">
        <f t="shared" si="1"/>
        <v>3</v>
      </c>
      <c r="M9" s="23">
        <f t="shared" si="2"/>
        <v>5</v>
      </c>
      <c r="N9" s="5">
        <v>12</v>
      </c>
      <c r="O9" s="5">
        <v>3</v>
      </c>
      <c r="P9" s="5">
        <v>5</v>
      </c>
      <c r="Q9" s="5" t="s">
        <v>455</v>
      </c>
      <c r="R9" s="5">
        <v>0</v>
      </c>
      <c r="S9" s="5">
        <v>0</v>
      </c>
      <c r="T9" s="5">
        <v>3</v>
      </c>
      <c r="U9" s="5">
        <v>5</v>
      </c>
      <c r="W9" s="5">
        <f t="shared" si="3"/>
        <v>7000</v>
      </c>
      <c r="X9" s="5">
        <f t="shared" si="4"/>
        <v>1400</v>
      </c>
      <c r="Y9" s="5">
        <f t="shared" si="5"/>
        <v>5200</v>
      </c>
      <c r="AA9" s="5">
        <f t="shared" si="6"/>
        <v>12200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</row>
    <row r="10" spans="1:77">
      <c r="A10" s="5" t="s">
        <v>41</v>
      </c>
      <c r="B10" s="5">
        <v>2143005731</v>
      </c>
      <c r="C10" s="5" t="s">
        <v>44</v>
      </c>
      <c r="D10" s="5" t="s">
        <v>44</v>
      </c>
      <c r="E10" s="5" t="s">
        <v>37</v>
      </c>
      <c r="G10" s="5" t="s">
        <v>45</v>
      </c>
      <c r="H10" s="23">
        <f>VLOOKUP($B10,'2022年下学期'!$B:$AE,16,FALSE)</f>
        <v>3448</v>
      </c>
      <c r="I10" s="23">
        <f>VLOOKUP($B10,'2022年下学期'!$B:$AE,17,FALSE)</f>
        <v>66</v>
      </c>
      <c r="J10" s="23">
        <f>VLOOKUP($B10,'2022年下学期'!$B:$AE,18,FALSE)</f>
        <v>153</v>
      </c>
      <c r="K10" s="23">
        <f t="shared" si="0"/>
        <v>3189</v>
      </c>
      <c r="L10" s="23">
        <f t="shared" si="1"/>
        <v>63</v>
      </c>
      <c r="M10" s="23">
        <f t="shared" si="2"/>
        <v>170</v>
      </c>
      <c r="N10" s="5">
        <v>3189</v>
      </c>
      <c r="O10" s="5">
        <v>63</v>
      </c>
      <c r="P10" s="5">
        <v>170</v>
      </c>
      <c r="Q10" s="5" t="s">
        <v>447</v>
      </c>
      <c r="R10" s="5">
        <v>0</v>
      </c>
      <c r="S10" s="5">
        <v>0</v>
      </c>
      <c r="T10" s="5">
        <v>63</v>
      </c>
      <c r="U10" s="5">
        <v>170</v>
      </c>
      <c r="W10" s="5">
        <f t="shared" si="3"/>
        <v>0</v>
      </c>
      <c r="X10" s="5">
        <f t="shared" si="4"/>
        <v>11464.1640625</v>
      </c>
      <c r="Y10" s="5">
        <f t="shared" si="5"/>
        <v>0</v>
      </c>
      <c r="AA10" s="5">
        <f t="shared" si="6"/>
        <v>0</v>
      </c>
      <c r="AB10" s="5">
        <v>3198</v>
      </c>
      <c r="AC10" s="5">
        <v>2395</v>
      </c>
      <c r="AD10" s="5">
        <v>128</v>
      </c>
      <c r="AE10" s="5">
        <v>1748880</v>
      </c>
      <c r="AF10" s="5">
        <v>1467413</v>
      </c>
      <c r="AG10" s="5">
        <v>84547</v>
      </c>
      <c r="AH10" s="5">
        <v>196920</v>
      </c>
      <c r="AI10" s="5">
        <v>11464.1640625</v>
      </c>
      <c r="AJ10" s="5">
        <v>598</v>
      </c>
      <c r="AK10" s="5">
        <v>448</v>
      </c>
      <c r="AL10" s="5">
        <v>24</v>
      </c>
      <c r="AM10" s="5">
        <v>325440</v>
      </c>
      <c r="AN10" s="5">
        <v>277296</v>
      </c>
      <c r="AO10" s="5">
        <v>13008</v>
      </c>
      <c r="AP10" s="5">
        <v>35136</v>
      </c>
      <c r="AQ10" s="5">
        <v>591</v>
      </c>
      <c r="AR10" s="5">
        <v>411</v>
      </c>
      <c r="AS10" s="5">
        <v>22</v>
      </c>
      <c r="AT10" s="5">
        <v>301680</v>
      </c>
      <c r="AU10" s="5">
        <v>254153</v>
      </c>
      <c r="AV10" s="5">
        <v>12175</v>
      </c>
      <c r="AW10" s="5">
        <v>35352</v>
      </c>
      <c r="AX10" s="5">
        <v>603</v>
      </c>
      <c r="AY10" s="5">
        <v>454</v>
      </c>
      <c r="AZ10" s="5">
        <v>24</v>
      </c>
      <c r="BA10" s="5">
        <v>334080</v>
      </c>
      <c r="BB10" s="5">
        <v>277296</v>
      </c>
      <c r="BC10" s="5">
        <v>16896</v>
      </c>
      <c r="BD10" s="5">
        <v>39888</v>
      </c>
      <c r="BE10" s="5">
        <v>435</v>
      </c>
      <c r="BF10" s="5">
        <v>309</v>
      </c>
      <c r="BG10" s="5">
        <v>16</v>
      </c>
      <c r="BH10" s="5">
        <v>224640</v>
      </c>
      <c r="BI10" s="5">
        <v>184864</v>
      </c>
      <c r="BJ10" s="5">
        <v>15368</v>
      </c>
      <c r="BK10" s="5">
        <v>24408</v>
      </c>
      <c r="BL10" s="5">
        <v>501</v>
      </c>
      <c r="BM10" s="5">
        <v>348</v>
      </c>
      <c r="BN10" s="5">
        <v>20</v>
      </c>
      <c r="BO10" s="5">
        <v>255600</v>
      </c>
      <c r="BP10" s="5">
        <v>219616</v>
      </c>
      <c r="BQ10" s="5">
        <v>5888</v>
      </c>
      <c r="BR10" s="5">
        <v>30096</v>
      </c>
      <c r="BS10" s="5">
        <v>470</v>
      </c>
      <c r="BT10" s="5">
        <v>425</v>
      </c>
      <c r="BU10" s="5">
        <v>22</v>
      </c>
      <c r="BV10" s="5">
        <v>307440</v>
      </c>
      <c r="BW10" s="5">
        <v>254188</v>
      </c>
      <c r="BX10" s="5">
        <v>21212</v>
      </c>
      <c r="BY10" s="5">
        <v>32040</v>
      </c>
    </row>
    <row r="11" spans="1:77">
      <c r="A11" s="5" t="s">
        <v>41</v>
      </c>
      <c r="B11" s="5">
        <v>2143014184</v>
      </c>
      <c r="C11" s="5" t="s">
        <v>46</v>
      </c>
      <c r="D11" s="5" t="s">
        <v>46</v>
      </c>
      <c r="E11" s="5" t="s">
        <v>37</v>
      </c>
      <c r="G11" s="5" t="s">
        <v>47</v>
      </c>
      <c r="H11" s="23">
        <f>VLOOKUP($B11,'2022年下学期'!$B:$AE,16,FALSE)</f>
        <v>3562</v>
      </c>
      <c r="I11" s="23">
        <f>VLOOKUP($B11,'2022年下学期'!$B:$AE,17,FALSE)</f>
        <v>68</v>
      </c>
      <c r="J11" s="23">
        <f>VLOOKUP($B11,'2022年下学期'!$B:$AE,18,FALSE)</f>
        <v>189</v>
      </c>
      <c r="K11" s="23">
        <f t="shared" si="0"/>
        <v>3625</v>
      </c>
      <c r="L11" s="23">
        <f t="shared" si="1"/>
        <v>72</v>
      </c>
      <c r="M11" s="23">
        <f t="shared" si="2"/>
        <v>191</v>
      </c>
      <c r="N11" s="5">
        <v>3625</v>
      </c>
      <c r="O11" s="5">
        <v>72</v>
      </c>
      <c r="P11" s="5">
        <v>191</v>
      </c>
      <c r="Q11" s="5" t="s">
        <v>447</v>
      </c>
      <c r="R11" s="5">
        <v>0</v>
      </c>
      <c r="S11" s="5">
        <v>0</v>
      </c>
      <c r="T11" s="5">
        <v>72</v>
      </c>
      <c r="U11" s="5">
        <v>191</v>
      </c>
      <c r="W11" s="5">
        <f t="shared" si="3"/>
        <v>0</v>
      </c>
      <c r="X11" s="5">
        <f t="shared" si="4"/>
        <v>12035.808974359</v>
      </c>
      <c r="Y11" s="5">
        <f t="shared" si="5"/>
        <v>0</v>
      </c>
      <c r="AA11" s="5">
        <f t="shared" si="6"/>
        <v>0</v>
      </c>
      <c r="AB11" s="5">
        <v>3638</v>
      </c>
      <c r="AC11" s="5">
        <v>2837</v>
      </c>
      <c r="AD11" s="5">
        <v>156</v>
      </c>
      <c r="AE11" s="5">
        <v>2042640</v>
      </c>
      <c r="AF11" s="5">
        <v>1877586.2</v>
      </c>
      <c r="AG11" s="5">
        <v>75901.8</v>
      </c>
      <c r="AH11" s="5">
        <v>89152</v>
      </c>
      <c r="AI11" s="5">
        <v>12035.808974359</v>
      </c>
      <c r="AJ11" s="5">
        <v>598</v>
      </c>
      <c r="AK11" s="5">
        <v>491</v>
      </c>
      <c r="AL11" s="5">
        <v>18</v>
      </c>
      <c r="AM11" s="5">
        <v>353520</v>
      </c>
      <c r="AN11" s="5">
        <v>269370.8</v>
      </c>
      <c r="AO11" s="5">
        <v>13136</v>
      </c>
      <c r="AP11" s="5">
        <v>15712</v>
      </c>
      <c r="AQ11" s="5">
        <v>563</v>
      </c>
      <c r="AR11" s="5">
        <v>429</v>
      </c>
      <c r="AS11" s="5">
        <v>17</v>
      </c>
      <c r="AT11" s="5">
        <v>308880</v>
      </c>
      <c r="AU11" s="5">
        <v>235269.2</v>
      </c>
      <c r="AV11" s="5">
        <v>11475.8</v>
      </c>
      <c r="AW11" s="5">
        <v>13728</v>
      </c>
      <c r="AX11" s="5">
        <v>600</v>
      </c>
      <c r="AY11" s="5">
        <v>427</v>
      </c>
      <c r="AZ11" s="5">
        <v>18</v>
      </c>
      <c r="BA11" s="5">
        <v>307440</v>
      </c>
      <c r="BB11" s="5">
        <v>234673.2</v>
      </c>
      <c r="BC11" s="5">
        <v>11422.3</v>
      </c>
      <c r="BD11" s="5">
        <v>13664</v>
      </c>
      <c r="BE11" s="5">
        <v>550</v>
      </c>
      <c r="BF11" s="5">
        <v>388</v>
      </c>
      <c r="BG11" s="5">
        <v>17</v>
      </c>
      <c r="BH11" s="5">
        <v>279360</v>
      </c>
      <c r="BI11" s="5">
        <v>200475.2</v>
      </c>
      <c r="BJ11" s="5">
        <v>10379</v>
      </c>
      <c r="BK11" s="5">
        <v>12416</v>
      </c>
      <c r="BL11" s="5">
        <v>612</v>
      </c>
      <c r="BM11" s="5">
        <v>458</v>
      </c>
      <c r="BN11" s="5">
        <v>20</v>
      </c>
      <c r="BO11" s="5">
        <v>329760</v>
      </c>
      <c r="BP11" s="5">
        <v>250800.8</v>
      </c>
      <c r="BQ11" s="5">
        <v>12251.5</v>
      </c>
      <c r="BR11" s="5">
        <v>14656</v>
      </c>
      <c r="BS11" s="5">
        <v>715</v>
      </c>
      <c r="BT11" s="5">
        <v>594</v>
      </c>
      <c r="BU11" s="5">
        <v>24</v>
      </c>
      <c r="BV11" s="5">
        <v>427680</v>
      </c>
      <c r="BW11" s="5">
        <v>294151.2</v>
      </c>
      <c r="BX11" s="5">
        <v>15889.5</v>
      </c>
      <c r="BY11" s="5">
        <v>19008</v>
      </c>
    </row>
    <row r="12" spans="1:77">
      <c r="A12" s="5" t="s">
        <v>41</v>
      </c>
      <c r="B12" s="5">
        <v>2143014190</v>
      </c>
      <c r="C12" s="5" t="s">
        <v>48</v>
      </c>
      <c r="D12" s="5" t="s">
        <v>48</v>
      </c>
      <c r="E12" s="5" t="s">
        <v>37</v>
      </c>
      <c r="G12" s="5" t="s">
        <v>49</v>
      </c>
      <c r="H12" s="23">
        <f>VLOOKUP($B12,'2022年下学期'!$B:$AE,16,FALSE)</f>
        <v>3692</v>
      </c>
      <c r="I12" s="23">
        <f>VLOOKUP($B12,'2022年下学期'!$B:$AE,17,FALSE)</f>
        <v>73</v>
      </c>
      <c r="J12" s="23">
        <f>VLOOKUP($B12,'2022年下学期'!$B:$AE,18,FALSE)</f>
        <v>182</v>
      </c>
      <c r="K12" s="23">
        <f t="shared" si="0"/>
        <v>3817</v>
      </c>
      <c r="L12" s="23">
        <f t="shared" si="1"/>
        <v>75</v>
      </c>
      <c r="M12" s="23">
        <f t="shared" si="2"/>
        <v>200</v>
      </c>
      <c r="N12" s="5">
        <v>3817</v>
      </c>
      <c r="O12" s="5">
        <v>75</v>
      </c>
      <c r="P12" s="5">
        <v>200</v>
      </c>
      <c r="Q12" s="5" t="s">
        <v>447</v>
      </c>
      <c r="R12" s="5">
        <v>0</v>
      </c>
      <c r="S12" s="5">
        <v>0</v>
      </c>
      <c r="T12" s="5">
        <v>75</v>
      </c>
      <c r="U12" s="5">
        <v>200</v>
      </c>
      <c r="W12" s="5">
        <f t="shared" si="3"/>
        <v>0</v>
      </c>
      <c r="X12" s="5">
        <f t="shared" si="4"/>
        <v>10891.6988023952</v>
      </c>
      <c r="Y12" s="5">
        <f t="shared" si="5"/>
        <v>0</v>
      </c>
      <c r="AA12" s="5">
        <f t="shared" si="6"/>
        <v>0</v>
      </c>
      <c r="AB12" s="5">
        <v>3810</v>
      </c>
      <c r="AC12" s="5">
        <v>2908</v>
      </c>
      <c r="AD12" s="5">
        <v>167</v>
      </c>
      <c r="AE12" s="5">
        <v>2093760</v>
      </c>
      <c r="AF12" s="5">
        <v>1818913.7</v>
      </c>
      <c r="AG12" s="5">
        <v>60710.3</v>
      </c>
      <c r="AH12" s="5">
        <v>214136</v>
      </c>
      <c r="AI12" s="5">
        <v>10891.6988023952</v>
      </c>
      <c r="AJ12" s="5">
        <v>536</v>
      </c>
      <c r="AK12" s="5">
        <v>387</v>
      </c>
      <c r="AL12" s="5">
        <v>167</v>
      </c>
      <c r="AM12" s="5">
        <v>278640</v>
      </c>
      <c r="AN12" s="5">
        <v>242063</v>
      </c>
      <c r="AO12" s="5">
        <v>8079</v>
      </c>
      <c r="AP12" s="5">
        <v>28498</v>
      </c>
      <c r="AQ12" s="5">
        <v>588</v>
      </c>
      <c r="AR12" s="5">
        <v>450</v>
      </c>
      <c r="AT12" s="5">
        <v>324000</v>
      </c>
      <c r="AU12" s="5">
        <v>281468</v>
      </c>
      <c r="AV12" s="5">
        <v>9395</v>
      </c>
      <c r="AW12" s="5">
        <v>33136</v>
      </c>
      <c r="AX12" s="5">
        <v>550</v>
      </c>
      <c r="AY12" s="5">
        <v>426</v>
      </c>
      <c r="BA12" s="5">
        <v>306720</v>
      </c>
      <c r="BB12" s="5">
        <v>266457</v>
      </c>
      <c r="BC12" s="5">
        <v>8893</v>
      </c>
      <c r="BD12" s="5">
        <v>31369</v>
      </c>
      <c r="BE12" s="5">
        <v>601</v>
      </c>
      <c r="BF12" s="5">
        <v>466</v>
      </c>
      <c r="BH12" s="5">
        <v>335520</v>
      </c>
      <c r="BI12" s="5">
        <v>291476</v>
      </c>
      <c r="BJ12" s="5">
        <v>9728</v>
      </c>
      <c r="BK12" s="5">
        <v>34314</v>
      </c>
      <c r="BL12" s="5">
        <v>768</v>
      </c>
      <c r="BM12" s="5">
        <v>577</v>
      </c>
      <c r="BO12" s="5">
        <v>415440</v>
      </c>
      <c r="BP12" s="5">
        <v>360906</v>
      </c>
      <c r="BQ12" s="5">
        <v>12047</v>
      </c>
      <c r="BR12" s="5">
        <v>42488</v>
      </c>
      <c r="BS12" s="5">
        <v>712</v>
      </c>
      <c r="BT12" s="5">
        <v>602</v>
      </c>
      <c r="BV12" s="5">
        <v>433440</v>
      </c>
      <c r="BW12" s="5">
        <v>376543.7</v>
      </c>
      <c r="BX12" s="5">
        <v>12568.3</v>
      </c>
      <c r="BY12" s="5">
        <v>44331</v>
      </c>
    </row>
    <row r="13" spans="1:35">
      <c r="A13" s="5" t="s">
        <v>41</v>
      </c>
      <c r="B13" s="5">
        <v>2143014200</v>
      </c>
      <c r="C13" s="5" t="s">
        <v>50</v>
      </c>
      <c r="D13" s="5" t="s">
        <v>52</v>
      </c>
      <c r="F13" s="5" t="s">
        <v>960</v>
      </c>
      <c r="G13" s="5" t="s">
        <v>43</v>
      </c>
      <c r="H13" s="23">
        <f>VLOOKUP($B13,'2022年下学期'!$B:$AE,16,FALSE)</f>
        <v>19</v>
      </c>
      <c r="I13" s="23">
        <f>VLOOKUP($B13,'2022年下学期'!$B:$AE,17,FALSE)</f>
        <v>4</v>
      </c>
      <c r="J13" s="23">
        <f>VLOOKUP($B13,'2022年下学期'!$B:$AE,18,FALSE)</f>
        <v>3</v>
      </c>
      <c r="K13" s="23">
        <f t="shared" si="0"/>
        <v>37</v>
      </c>
      <c r="L13" s="23">
        <f t="shared" si="1"/>
        <v>5</v>
      </c>
      <c r="M13" s="23">
        <f t="shared" si="2"/>
        <v>5</v>
      </c>
      <c r="N13" s="5">
        <v>37</v>
      </c>
      <c r="O13" s="5">
        <v>5</v>
      </c>
      <c r="P13" s="5">
        <v>5</v>
      </c>
      <c r="Q13" s="5" t="s">
        <v>447</v>
      </c>
      <c r="R13" s="5">
        <v>0</v>
      </c>
      <c r="S13" s="5">
        <v>0</v>
      </c>
      <c r="T13" s="5">
        <v>5</v>
      </c>
      <c r="U13" s="5">
        <v>5</v>
      </c>
      <c r="W13" s="5">
        <f t="shared" si="3"/>
        <v>11000</v>
      </c>
      <c r="X13" s="5">
        <f t="shared" si="4"/>
        <v>2200</v>
      </c>
      <c r="Y13" s="5">
        <f t="shared" si="5"/>
        <v>8600</v>
      </c>
      <c r="AA13" s="5">
        <f t="shared" si="6"/>
        <v>19600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</row>
    <row r="14" spans="1:35">
      <c r="A14" s="5" t="s">
        <v>41</v>
      </c>
      <c r="B14" s="5">
        <v>2143014202</v>
      </c>
      <c r="C14" s="5" t="s">
        <v>51</v>
      </c>
      <c r="D14" s="5" t="s">
        <v>52</v>
      </c>
      <c r="F14" s="5" t="s">
        <v>960</v>
      </c>
      <c r="G14" s="5" t="s">
        <v>43</v>
      </c>
      <c r="H14" s="23">
        <f>VLOOKUP($B14,'2022年下学期'!$B:$AE,16,FALSE)</f>
        <v>13</v>
      </c>
      <c r="I14" s="23">
        <f>VLOOKUP($B14,'2022年下学期'!$B:$AE,17,FALSE)</f>
        <v>2</v>
      </c>
      <c r="J14" s="23">
        <f>VLOOKUP($B14,'2022年下学期'!$B:$AE,18,FALSE)</f>
        <v>2</v>
      </c>
      <c r="K14" s="23">
        <f t="shared" si="0"/>
        <v>14</v>
      </c>
      <c r="L14" s="23">
        <f t="shared" si="1"/>
        <v>2</v>
      </c>
      <c r="M14" s="23">
        <f t="shared" si="2"/>
        <v>2</v>
      </c>
      <c r="N14" s="5">
        <v>14</v>
      </c>
      <c r="O14" s="5">
        <v>2</v>
      </c>
      <c r="P14" s="5">
        <v>2</v>
      </c>
      <c r="Q14" s="5" t="s">
        <v>455</v>
      </c>
      <c r="R14" s="5">
        <v>0</v>
      </c>
      <c r="S14" s="5">
        <v>0</v>
      </c>
      <c r="T14" s="5">
        <v>2</v>
      </c>
      <c r="U14" s="5">
        <v>2</v>
      </c>
      <c r="W14" s="5">
        <f t="shared" si="3"/>
        <v>4400</v>
      </c>
      <c r="X14" s="5">
        <f t="shared" si="4"/>
        <v>2200</v>
      </c>
      <c r="Y14" s="5">
        <f t="shared" si="5"/>
        <v>4400</v>
      </c>
      <c r="AA14" s="5">
        <f t="shared" si="6"/>
        <v>8800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</row>
    <row r="15" spans="1:77">
      <c r="A15" s="5" t="s">
        <v>41</v>
      </c>
      <c r="B15" s="5">
        <v>2143014203</v>
      </c>
      <c r="C15" s="5" t="s">
        <v>52</v>
      </c>
      <c r="D15" s="5" t="s">
        <v>52</v>
      </c>
      <c r="E15" s="5" t="s">
        <v>961</v>
      </c>
      <c r="G15" s="5" t="s">
        <v>43</v>
      </c>
      <c r="H15" s="23">
        <f>VLOOKUP($B15,'2022年下学期'!$B:$AE,16,FALSE)</f>
        <v>154</v>
      </c>
      <c r="I15" s="23">
        <f>VLOOKUP($B15,'2022年下学期'!$B:$AE,17,FALSE)</f>
        <v>6</v>
      </c>
      <c r="J15" s="23">
        <f>VLOOKUP($B15,'2022年下学期'!$B:$AE,18,FALSE)</f>
        <v>10</v>
      </c>
      <c r="K15" s="23">
        <f t="shared" si="0"/>
        <v>133</v>
      </c>
      <c r="L15" s="23">
        <f t="shared" si="1"/>
        <v>6</v>
      </c>
      <c r="M15" s="23">
        <f t="shared" si="2"/>
        <v>13</v>
      </c>
      <c r="N15" s="5">
        <v>133</v>
      </c>
      <c r="O15" s="5">
        <v>6</v>
      </c>
      <c r="P15" s="5">
        <v>13</v>
      </c>
      <c r="Q15" s="5" t="s">
        <v>447</v>
      </c>
      <c r="R15" s="5">
        <v>0</v>
      </c>
      <c r="S15" s="5">
        <v>0</v>
      </c>
      <c r="T15" s="5">
        <v>6</v>
      </c>
      <c r="U15" s="5">
        <v>13</v>
      </c>
      <c r="W15" s="5">
        <f t="shared" si="3"/>
        <v>7300</v>
      </c>
      <c r="X15" s="5">
        <f t="shared" si="4"/>
        <v>7642</v>
      </c>
      <c r="Y15" s="5">
        <f t="shared" si="5"/>
        <v>7000</v>
      </c>
      <c r="AA15" s="5">
        <f t="shared" si="6"/>
        <v>14300</v>
      </c>
      <c r="AB15" s="5">
        <v>96</v>
      </c>
      <c r="AC15" s="5">
        <v>96</v>
      </c>
      <c r="AD15" s="5">
        <v>10</v>
      </c>
      <c r="AE15" s="5">
        <v>69120</v>
      </c>
      <c r="AF15" s="5">
        <v>69120</v>
      </c>
      <c r="AG15" s="5">
        <v>0</v>
      </c>
      <c r="AH15" s="5">
        <v>0</v>
      </c>
      <c r="AI15" s="5">
        <v>6912</v>
      </c>
      <c r="AJ15" s="5">
        <v>23</v>
      </c>
      <c r="AK15" s="5">
        <v>23</v>
      </c>
      <c r="AL15" s="5">
        <v>1</v>
      </c>
      <c r="AM15" s="5">
        <v>16560</v>
      </c>
      <c r="AN15" s="5">
        <v>16560</v>
      </c>
      <c r="AO15" s="5">
        <v>0</v>
      </c>
      <c r="AP15" s="5">
        <v>0</v>
      </c>
      <c r="AQ15" s="5">
        <v>13</v>
      </c>
      <c r="AR15" s="5">
        <v>13</v>
      </c>
      <c r="AS15" s="5">
        <v>2</v>
      </c>
      <c r="AT15" s="5">
        <v>9360</v>
      </c>
      <c r="AU15" s="5">
        <v>9360</v>
      </c>
      <c r="AV15" s="5">
        <v>0</v>
      </c>
      <c r="AW15" s="5">
        <v>0</v>
      </c>
      <c r="AX15" s="5">
        <v>8</v>
      </c>
      <c r="AY15" s="5">
        <v>8</v>
      </c>
      <c r="AZ15" s="5">
        <v>1</v>
      </c>
      <c r="BA15" s="5">
        <v>5760</v>
      </c>
      <c r="BB15" s="5">
        <v>5760</v>
      </c>
      <c r="BC15" s="5">
        <v>0</v>
      </c>
      <c r="BD15" s="5">
        <v>0</v>
      </c>
      <c r="BE15" s="5">
        <v>14</v>
      </c>
      <c r="BF15" s="5">
        <v>14</v>
      </c>
      <c r="BG15" s="5">
        <v>1</v>
      </c>
      <c r="BH15" s="5">
        <v>10080</v>
      </c>
      <c r="BI15" s="5">
        <v>10080</v>
      </c>
      <c r="BJ15" s="5">
        <v>0</v>
      </c>
      <c r="BK15" s="5">
        <v>0</v>
      </c>
      <c r="BL15" s="5">
        <v>5</v>
      </c>
      <c r="BM15" s="5">
        <v>5</v>
      </c>
      <c r="BN15" s="5">
        <v>1</v>
      </c>
      <c r="BO15" s="5">
        <v>3600</v>
      </c>
      <c r="BP15" s="5">
        <v>3600</v>
      </c>
      <c r="BQ15" s="5">
        <v>0</v>
      </c>
      <c r="BR15" s="5">
        <v>0</v>
      </c>
      <c r="BS15" s="5">
        <v>33</v>
      </c>
      <c r="BT15" s="5">
        <v>33</v>
      </c>
      <c r="BU15" s="5">
        <v>2</v>
      </c>
      <c r="BV15" s="5">
        <v>23760</v>
      </c>
      <c r="BW15" s="5">
        <v>23760</v>
      </c>
      <c r="BX15" s="5">
        <v>0</v>
      </c>
      <c r="BY15" s="5">
        <v>0</v>
      </c>
    </row>
    <row r="16" spans="1:77">
      <c r="A16" s="5" t="s">
        <v>41</v>
      </c>
      <c r="B16" s="5">
        <v>2143014204</v>
      </c>
      <c r="C16" s="5" t="s">
        <v>53</v>
      </c>
      <c r="D16" s="5" t="s">
        <v>53</v>
      </c>
      <c r="E16" s="5" t="s">
        <v>37</v>
      </c>
      <c r="G16" s="5" t="s">
        <v>43</v>
      </c>
      <c r="H16" s="23">
        <f>VLOOKUP($B16,'2022年下学期'!$B:$AE,16,FALSE)</f>
        <v>289</v>
      </c>
      <c r="I16" s="23">
        <f>VLOOKUP($B16,'2022年下学期'!$B:$AE,17,FALSE)</f>
        <v>7</v>
      </c>
      <c r="J16" s="23">
        <f>VLOOKUP($B16,'2022年下学期'!$B:$AE,18,FALSE)</f>
        <v>16</v>
      </c>
      <c r="K16" s="23">
        <f t="shared" si="0"/>
        <v>298</v>
      </c>
      <c r="L16" s="23">
        <f t="shared" si="1"/>
        <v>7</v>
      </c>
      <c r="M16" s="23">
        <f t="shared" si="2"/>
        <v>16</v>
      </c>
      <c r="N16" s="5">
        <v>298</v>
      </c>
      <c r="O16" s="5">
        <v>7</v>
      </c>
      <c r="P16" s="5">
        <v>16</v>
      </c>
      <c r="Q16" s="5" t="s">
        <v>447</v>
      </c>
      <c r="R16" s="5">
        <v>0</v>
      </c>
      <c r="S16" s="5">
        <v>0</v>
      </c>
      <c r="T16" s="5">
        <v>7</v>
      </c>
      <c r="U16" s="5">
        <v>16</v>
      </c>
      <c r="W16" s="5">
        <f t="shared" si="3"/>
        <v>0</v>
      </c>
      <c r="X16" s="5">
        <f t="shared" si="4"/>
        <v>1035</v>
      </c>
      <c r="Y16" s="5">
        <f t="shared" si="5"/>
        <v>0</v>
      </c>
      <c r="AA16" s="5">
        <f t="shared" si="6"/>
        <v>0</v>
      </c>
      <c r="AB16" s="5">
        <v>294</v>
      </c>
      <c r="AC16" s="5">
        <v>21</v>
      </c>
      <c r="AD16" s="5">
        <v>16</v>
      </c>
      <c r="AE16" s="5">
        <v>16560</v>
      </c>
      <c r="AF16" s="5">
        <v>16560</v>
      </c>
      <c r="AG16" s="5">
        <v>0</v>
      </c>
      <c r="AH16" s="5">
        <v>0</v>
      </c>
      <c r="AI16" s="5">
        <v>1035</v>
      </c>
      <c r="AJ16" s="5">
        <v>45</v>
      </c>
      <c r="AK16" s="5">
        <v>6</v>
      </c>
      <c r="AL16" s="5">
        <v>2</v>
      </c>
      <c r="AM16" s="5">
        <v>4320</v>
      </c>
      <c r="AN16" s="5">
        <v>4320</v>
      </c>
      <c r="AO16" s="5">
        <v>0</v>
      </c>
      <c r="AP16" s="5">
        <v>0</v>
      </c>
      <c r="AQ16" s="5">
        <v>44</v>
      </c>
      <c r="AR16" s="5">
        <v>4</v>
      </c>
      <c r="AS16" s="5">
        <v>2</v>
      </c>
      <c r="AT16" s="5">
        <v>2880</v>
      </c>
      <c r="AU16" s="5">
        <v>2880</v>
      </c>
      <c r="AV16" s="5">
        <v>0</v>
      </c>
      <c r="AW16" s="5">
        <v>0</v>
      </c>
      <c r="AX16" s="5">
        <v>41</v>
      </c>
      <c r="AY16" s="5">
        <v>2</v>
      </c>
      <c r="AZ16" s="5">
        <v>2</v>
      </c>
      <c r="BA16" s="5">
        <v>1440</v>
      </c>
      <c r="BB16" s="5">
        <v>1440</v>
      </c>
      <c r="BC16" s="5">
        <v>0</v>
      </c>
      <c r="BD16" s="5">
        <v>0</v>
      </c>
      <c r="BE16" s="5">
        <v>65</v>
      </c>
      <c r="BF16" s="5">
        <v>4</v>
      </c>
      <c r="BG16" s="5">
        <v>2</v>
      </c>
      <c r="BH16" s="5">
        <v>2880</v>
      </c>
      <c r="BI16" s="5">
        <v>2880</v>
      </c>
      <c r="BJ16" s="5">
        <v>0</v>
      </c>
      <c r="BK16" s="5">
        <v>0</v>
      </c>
      <c r="BL16" s="5">
        <v>49</v>
      </c>
      <c r="BM16" s="5">
        <v>0</v>
      </c>
      <c r="BN16" s="5">
        <v>2</v>
      </c>
      <c r="BO16" s="5">
        <v>0</v>
      </c>
      <c r="BP16" s="5">
        <v>0</v>
      </c>
      <c r="BQ16" s="5">
        <v>0</v>
      </c>
      <c r="BR16" s="5">
        <v>0</v>
      </c>
      <c r="BS16" s="5">
        <v>50</v>
      </c>
      <c r="BT16" s="5">
        <v>5</v>
      </c>
      <c r="BU16" s="5">
        <v>2</v>
      </c>
      <c r="BV16" s="5">
        <v>3600</v>
      </c>
      <c r="BW16" s="5">
        <v>3600</v>
      </c>
      <c r="BX16" s="5">
        <v>0</v>
      </c>
      <c r="BY16" s="5">
        <v>0</v>
      </c>
    </row>
    <row r="17" spans="1:77">
      <c r="A17" s="5" t="s">
        <v>41</v>
      </c>
      <c r="B17" s="5">
        <v>2143014205</v>
      </c>
      <c r="C17" s="5" t="s">
        <v>54</v>
      </c>
      <c r="D17" s="5" t="s">
        <v>54</v>
      </c>
      <c r="E17" s="5" t="s">
        <v>37</v>
      </c>
      <c r="G17" s="5" t="s">
        <v>55</v>
      </c>
      <c r="H17" s="23">
        <f>VLOOKUP($B17,'2022年下学期'!$B:$AE,16,FALSE)</f>
        <v>2191</v>
      </c>
      <c r="I17" s="23">
        <f>VLOOKUP($B17,'2022年下学期'!$B:$AE,17,FALSE)</f>
        <v>45</v>
      </c>
      <c r="J17" s="23">
        <f>VLOOKUP($B17,'2022年下学期'!$B:$AE,18,FALSE)</f>
        <v>106</v>
      </c>
      <c r="K17" s="23">
        <f t="shared" si="0"/>
        <v>1886</v>
      </c>
      <c r="L17" s="23">
        <f t="shared" si="1"/>
        <v>40</v>
      </c>
      <c r="M17" s="23">
        <f t="shared" si="2"/>
        <v>105</v>
      </c>
      <c r="N17" s="5">
        <v>1886</v>
      </c>
      <c r="O17" s="5">
        <v>40</v>
      </c>
      <c r="P17" s="5">
        <v>105</v>
      </c>
      <c r="Q17" s="5" t="s">
        <v>447</v>
      </c>
      <c r="R17" s="5">
        <v>0</v>
      </c>
      <c r="S17" s="5">
        <v>0</v>
      </c>
      <c r="T17" s="5">
        <v>40</v>
      </c>
      <c r="U17" s="5">
        <v>105</v>
      </c>
      <c r="W17" s="5">
        <f t="shared" si="3"/>
        <v>0</v>
      </c>
      <c r="X17" s="5">
        <f t="shared" si="4"/>
        <v>12272.4302325581</v>
      </c>
      <c r="Y17" s="5">
        <f t="shared" si="5"/>
        <v>0</v>
      </c>
      <c r="AA17" s="5">
        <f t="shared" si="6"/>
        <v>0</v>
      </c>
      <c r="AB17" s="5">
        <v>1877</v>
      </c>
      <c r="AC17" s="5">
        <v>1542</v>
      </c>
      <c r="AD17" s="5">
        <v>86</v>
      </c>
      <c r="AE17" s="5">
        <v>1123920</v>
      </c>
      <c r="AF17" s="5">
        <v>1055429</v>
      </c>
      <c r="AG17" s="5">
        <v>14209.9</v>
      </c>
      <c r="AH17" s="5">
        <v>53800</v>
      </c>
      <c r="AI17" s="5">
        <v>12272.4302325581</v>
      </c>
      <c r="AJ17" s="5">
        <v>374</v>
      </c>
      <c r="AK17" s="5">
        <v>300</v>
      </c>
      <c r="AL17" s="5">
        <v>16</v>
      </c>
      <c r="AM17" s="5">
        <v>216000</v>
      </c>
      <c r="AN17" s="5">
        <v>205879</v>
      </c>
      <c r="AO17" s="5">
        <v>2369</v>
      </c>
      <c r="AP17" s="5">
        <v>7752</v>
      </c>
      <c r="AQ17" s="5">
        <v>375</v>
      </c>
      <c r="AR17" s="5">
        <v>298</v>
      </c>
      <c r="AS17" s="5">
        <v>17</v>
      </c>
      <c r="AT17" s="5">
        <v>216000</v>
      </c>
      <c r="AU17" s="5">
        <v>204471</v>
      </c>
      <c r="AV17" s="5">
        <v>2369</v>
      </c>
      <c r="AW17" s="5">
        <v>9160</v>
      </c>
      <c r="AX17" s="5">
        <v>400</v>
      </c>
      <c r="AY17" s="5">
        <v>324</v>
      </c>
      <c r="AZ17" s="5">
        <v>17</v>
      </c>
      <c r="BA17" s="5">
        <v>237600</v>
      </c>
      <c r="BB17" s="5">
        <v>222359</v>
      </c>
      <c r="BC17" s="5">
        <v>2369</v>
      </c>
      <c r="BD17" s="5">
        <v>12872</v>
      </c>
      <c r="BE17" s="5">
        <v>404</v>
      </c>
      <c r="BF17" s="5">
        <v>312</v>
      </c>
      <c r="BG17" s="5">
        <v>17</v>
      </c>
      <c r="BH17" s="5">
        <v>228960</v>
      </c>
      <c r="BI17" s="5">
        <v>213655</v>
      </c>
      <c r="BJ17" s="5">
        <v>2369</v>
      </c>
      <c r="BK17" s="5">
        <v>12936</v>
      </c>
      <c r="BL17" s="5">
        <v>152</v>
      </c>
      <c r="BM17" s="5">
        <v>140</v>
      </c>
      <c r="BN17" s="5">
        <v>9</v>
      </c>
      <c r="BO17" s="5">
        <v>101520</v>
      </c>
      <c r="BP17" s="5">
        <v>95071</v>
      </c>
      <c r="BQ17" s="5">
        <v>2369</v>
      </c>
      <c r="BR17" s="5">
        <v>4080</v>
      </c>
      <c r="BS17" s="5">
        <v>172</v>
      </c>
      <c r="BT17" s="5">
        <v>168</v>
      </c>
      <c r="BU17" s="5">
        <v>10</v>
      </c>
      <c r="BV17" s="5">
        <v>123840</v>
      </c>
      <c r="BW17" s="5">
        <v>114475.1</v>
      </c>
      <c r="BX17" s="5">
        <v>2364.9</v>
      </c>
      <c r="BY17" s="5">
        <v>7000</v>
      </c>
    </row>
    <row r="18" spans="1:77">
      <c r="A18" s="5" t="s">
        <v>41</v>
      </c>
      <c r="B18" s="5">
        <v>2143014362</v>
      </c>
      <c r="C18" s="5" t="s">
        <v>56</v>
      </c>
      <c r="D18" s="5" t="s">
        <v>56</v>
      </c>
      <c r="E18" s="5" t="s">
        <v>37</v>
      </c>
      <c r="G18" s="5" t="s">
        <v>43</v>
      </c>
      <c r="H18" s="23">
        <f>VLOOKUP($B18,'2022年下学期'!$B:$AE,16,FALSE)</f>
        <v>1466</v>
      </c>
      <c r="I18" s="23">
        <f>VLOOKUP($B18,'2022年下学期'!$B:$AE,17,FALSE)</f>
        <v>29</v>
      </c>
      <c r="J18" s="23">
        <f>VLOOKUP($B18,'2022年下学期'!$B:$AE,18,FALSE)</f>
        <v>74</v>
      </c>
      <c r="K18" s="23">
        <f t="shared" si="0"/>
        <v>1369</v>
      </c>
      <c r="L18" s="23">
        <f t="shared" si="1"/>
        <v>27</v>
      </c>
      <c r="M18" s="23">
        <f t="shared" si="2"/>
        <v>72</v>
      </c>
      <c r="N18" s="5">
        <v>1369</v>
      </c>
      <c r="O18" s="5">
        <v>27</v>
      </c>
      <c r="P18" s="5">
        <v>72</v>
      </c>
      <c r="Q18" s="5" t="s">
        <v>447</v>
      </c>
      <c r="R18" s="5">
        <v>0</v>
      </c>
      <c r="S18" s="5">
        <v>0</v>
      </c>
      <c r="T18" s="5">
        <v>27</v>
      </c>
      <c r="U18" s="5">
        <v>72</v>
      </c>
      <c r="W18" s="5">
        <f t="shared" si="3"/>
        <v>0</v>
      </c>
      <c r="X18" s="5">
        <f t="shared" si="4"/>
        <v>11801.8857142857</v>
      </c>
      <c r="Y18" s="5">
        <f t="shared" si="5"/>
        <v>0</v>
      </c>
      <c r="AA18" s="5">
        <f t="shared" si="6"/>
        <v>0</v>
      </c>
      <c r="AB18" s="5">
        <v>1391</v>
      </c>
      <c r="AC18" s="5">
        <v>1210</v>
      </c>
      <c r="AD18" s="5">
        <v>70</v>
      </c>
      <c r="AE18" s="5">
        <v>871080</v>
      </c>
      <c r="AF18" s="5">
        <v>826132</v>
      </c>
      <c r="AG18" s="5">
        <v>15908</v>
      </c>
      <c r="AH18" s="5">
        <v>29040</v>
      </c>
      <c r="AI18" s="5">
        <v>11801.8857142857</v>
      </c>
      <c r="AJ18" s="5">
        <v>206</v>
      </c>
      <c r="AK18" s="5">
        <v>161</v>
      </c>
      <c r="AL18" s="5">
        <v>10</v>
      </c>
      <c r="AM18" s="5">
        <v>115920</v>
      </c>
      <c r="AN18" s="5">
        <v>109700</v>
      </c>
      <c r="AO18" s="5">
        <v>2356</v>
      </c>
      <c r="AP18" s="5">
        <v>3864</v>
      </c>
      <c r="AQ18" s="5">
        <v>285</v>
      </c>
      <c r="AR18" s="5">
        <v>244</v>
      </c>
      <c r="AS18" s="5">
        <v>15</v>
      </c>
      <c r="AT18" s="5">
        <v>176280</v>
      </c>
      <c r="AU18" s="5">
        <v>166866</v>
      </c>
      <c r="AV18" s="5">
        <v>3534</v>
      </c>
      <c r="AW18" s="5">
        <v>5880</v>
      </c>
      <c r="AX18" s="5">
        <v>249</v>
      </c>
      <c r="AY18" s="5">
        <v>215</v>
      </c>
      <c r="AZ18" s="5">
        <v>13</v>
      </c>
      <c r="BA18" s="5">
        <v>154800</v>
      </c>
      <c r="BB18" s="5">
        <v>146695</v>
      </c>
      <c r="BC18" s="5">
        <v>2945</v>
      </c>
      <c r="BD18" s="5">
        <v>5160</v>
      </c>
      <c r="BE18" s="5">
        <v>266</v>
      </c>
      <c r="BF18" s="5">
        <v>250</v>
      </c>
      <c r="BG18" s="5">
        <v>13</v>
      </c>
      <c r="BH18" s="5">
        <v>180000</v>
      </c>
      <c r="BI18" s="5">
        <v>171055</v>
      </c>
      <c r="BJ18" s="5">
        <v>2945</v>
      </c>
      <c r="BK18" s="5">
        <v>6000</v>
      </c>
      <c r="BL18" s="5">
        <v>220</v>
      </c>
      <c r="BM18" s="5">
        <v>193</v>
      </c>
      <c r="BN18" s="5">
        <v>11</v>
      </c>
      <c r="BO18" s="5">
        <v>138960</v>
      </c>
      <c r="BP18" s="5">
        <v>131972</v>
      </c>
      <c r="BQ18" s="5">
        <v>2356</v>
      </c>
      <c r="BR18" s="5">
        <v>4632</v>
      </c>
      <c r="BS18" s="5">
        <v>165</v>
      </c>
      <c r="BT18" s="5">
        <v>146</v>
      </c>
      <c r="BU18" s="5">
        <v>8</v>
      </c>
      <c r="BV18" s="5">
        <v>105120</v>
      </c>
      <c r="BW18" s="5">
        <v>99844</v>
      </c>
      <c r="BX18" s="5">
        <v>1772</v>
      </c>
      <c r="BY18" s="5">
        <v>3504</v>
      </c>
    </row>
    <row r="19" spans="1:77">
      <c r="A19" s="5" t="s">
        <v>41</v>
      </c>
      <c r="B19" s="5">
        <v>2143014366</v>
      </c>
      <c r="C19" s="5" t="s">
        <v>57</v>
      </c>
      <c r="D19" s="5" t="s">
        <v>57</v>
      </c>
      <c r="E19" s="5" t="s">
        <v>37</v>
      </c>
      <c r="G19" s="5" t="s">
        <v>43</v>
      </c>
      <c r="H19" s="23">
        <f>VLOOKUP($B19,'2022年下学期'!$B:$AE,16,FALSE)</f>
        <v>115</v>
      </c>
      <c r="I19" s="23">
        <f>VLOOKUP($B19,'2022年下学期'!$B:$AE,17,FALSE)</f>
        <v>6</v>
      </c>
      <c r="J19" s="23">
        <f>VLOOKUP($B19,'2022年下学期'!$B:$AE,18,FALSE)</f>
        <v>10</v>
      </c>
      <c r="K19" s="23">
        <f t="shared" si="0"/>
        <v>144</v>
      </c>
      <c r="L19" s="23">
        <f t="shared" si="1"/>
        <v>6</v>
      </c>
      <c r="M19" s="23">
        <f t="shared" si="2"/>
        <v>11</v>
      </c>
      <c r="N19" s="5">
        <v>144</v>
      </c>
      <c r="O19" s="5">
        <v>6</v>
      </c>
      <c r="P19" s="5">
        <v>11</v>
      </c>
      <c r="Q19" s="5" t="s">
        <v>447</v>
      </c>
      <c r="R19" s="5">
        <v>0</v>
      </c>
      <c r="S19" s="5">
        <v>0</v>
      </c>
      <c r="T19" s="5">
        <v>6</v>
      </c>
      <c r="U19" s="5">
        <v>11</v>
      </c>
      <c r="W19" s="5">
        <f t="shared" si="3"/>
        <v>7100</v>
      </c>
      <c r="X19" s="5">
        <f t="shared" si="4"/>
        <v>5583.66666666667</v>
      </c>
      <c r="Y19" s="5">
        <f t="shared" si="5"/>
        <v>7000</v>
      </c>
      <c r="AA19" s="5">
        <f t="shared" si="6"/>
        <v>14100</v>
      </c>
      <c r="AB19" s="5">
        <v>143</v>
      </c>
      <c r="AC19" s="5">
        <v>104</v>
      </c>
      <c r="AD19" s="5">
        <v>12</v>
      </c>
      <c r="AE19" s="5">
        <v>74880</v>
      </c>
      <c r="AF19" s="5">
        <v>59904</v>
      </c>
      <c r="AG19" s="5">
        <v>14976</v>
      </c>
      <c r="AH19" s="5">
        <v>0</v>
      </c>
      <c r="AI19" s="5">
        <v>4992</v>
      </c>
      <c r="AJ19" s="5">
        <v>15</v>
      </c>
      <c r="AK19" s="5">
        <v>8</v>
      </c>
      <c r="AL19" s="5">
        <v>1</v>
      </c>
      <c r="AM19" s="5">
        <v>5760</v>
      </c>
      <c r="AN19" s="5">
        <v>4608</v>
      </c>
      <c r="AO19" s="5">
        <v>1152</v>
      </c>
      <c r="AP19" s="5">
        <v>0</v>
      </c>
      <c r="AQ19" s="5">
        <v>18</v>
      </c>
      <c r="AR19" s="5">
        <v>15</v>
      </c>
      <c r="AS19" s="5">
        <v>1</v>
      </c>
      <c r="AT19" s="5">
        <v>10800</v>
      </c>
      <c r="AU19" s="5">
        <v>8640</v>
      </c>
      <c r="AV19" s="5">
        <v>2160</v>
      </c>
      <c r="AW19" s="5">
        <v>0</v>
      </c>
      <c r="AX19" s="5">
        <v>23</v>
      </c>
      <c r="AY19" s="5">
        <v>21</v>
      </c>
      <c r="AZ19" s="5">
        <v>2</v>
      </c>
      <c r="BA19" s="5">
        <v>15120</v>
      </c>
      <c r="BB19" s="5">
        <v>12096</v>
      </c>
      <c r="BC19" s="5">
        <v>3024</v>
      </c>
      <c r="BD19" s="5">
        <v>0</v>
      </c>
      <c r="BE19" s="5">
        <v>22</v>
      </c>
      <c r="BF19" s="5">
        <v>16</v>
      </c>
      <c r="BG19" s="5">
        <v>2</v>
      </c>
      <c r="BH19" s="5">
        <v>11520</v>
      </c>
      <c r="BI19" s="5">
        <v>9216</v>
      </c>
      <c r="BJ19" s="5">
        <v>2304</v>
      </c>
      <c r="BK19" s="5">
        <v>0</v>
      </c>
      <c r="BL19" s="5">
        <v>28</v>
      </c>
      <c r="BM19" s="5">
        <v>27</v>
      </c>
      <c r="BN19" s="5">
        <v>2</v>
      </c>
      <c r="BO19" s="5">
        <v>19440</v>
      </c>
      <c r="BP19" s="5">
        <v>15552</v>
      </c>
      <c r="BQ19" s="5">
        <v>3888</v>
      </c>
      <c r="BR19" s="5">
        <v>0</v>
      </c>
      <c r="BS19" s="5">
        <v>37</v>
      </c>
      <c r="BT19" s="5">
        <v>17</v>
      </c>
      <c r="BU19" s="5">
        <v>2</v>
      </c>
      <c r="BV19" s="5">
        <v>12240</v>
      </c>
      <c r="BW19" s="5">
        <v>9792</v>
      </c>
      <c r="BX19" s="5">
        <v>2448</v>
      </c>
      <c r="BY19" s="5">
        <v>0</v>
      </c>
    </row>
    <row r="20" spans="1:77">
      <c r="A20" s="5" t="s">
        <v>41</v>
      </c>
      <c r="B20" s="5">
        <v>2143014369</v>
      </c>
      <c r="C20" s="5" t="s">
        <v>59</v>
      </c>
      <c r="D20" s="5" t="s">
        <v>59</v>
      </c>
      <c r="E20" s="5" t="s">
        <v>37</v>
      </c>
      <c r="G20" s="5" t="s">
        <v>43</v>
      </c>
      <c r="H20" s="23">
        <f>VLOOKUP($B20,'2022年下学期'!$B:$AE,16,FALSE)</f>
        <v>39</v>
      </c>
      <c r="I20" s="23">
        <f>VLOOKUP($B20,'2022年下学期'!$B:$AE,17,FALSE)</f>
        <v>5</v>
      </c>
      <c r="J20" s="23">
        <f>VLOOKUP($B20,'2022年下学期'!$B:$AE,18,FALSE)</f>
        <v>7</v>
      </c>
      <c r="K20" s="23">
        <f t="shared" si="0"/>
        <v>54</v>
      </c>
      <c r="L20" s="23">
        <f t="shared" si="1"/>
        <v>6</v>
      </c>
      <c r="M20" s="23">
        <f t="shared" si="2"/>
        <v>4</v>
      </c>
      <c r="N20" s="5">
        <v>54</v>
      </c>
      <c r="O20" s="5">
        <v>6</v>
      </c>
      <c r="P20" s="5">
        <v>4</v>
      </c>
      <c r="Q20" s="5" t="s">
        <v>447</v>
      </c>
      <c r="R20" s="5">
        <v>0</v>
      </c>
      <c r="S20" s="5">
        <v>0</v>
      </c>
      <c r="T20" s="5">
        <v>6</v>
      </c>
      <c r="U20" s="5">
        <v>4</v>
      </c>
      <c r="W20" s="5">
        <f t="shared" si="3"/>
        <v>12800</v>
      </c>
      <c r="X20" s="5">
        <f t="shared" si="4"/>
        <v>6251.42857142857</v>
      </c>
      <c r="Y20" s="5">
        <f t="shared" si="5"/>
        <v>11400</v>
      </c>
      <c r="AA20" s="5">
        <f t="shared" si="6"/>
        <v>24200</v>
      </c>
      <c r="AB20" s="5">
        <v>54</v>
      </c>
      <c r="AC20" s="5">
        <v>43</v>
      </c>
      <c r="AD20" s="5">
        <v>7</v>
      </c>
      <c r="AE20" s="5">
        <v>30960</v>
      </c>
      <c r="AF20" s="5">
        <v>30960</v>
      </c>
      <c r="AG20" s="5">
        <v>0</v>
      </c>
      <c r="AH20" s="5">
        <v>0</v>
      </c>
      <c r="AI20" s="5">
        <v>4422.85714285714</v>
      </c>
      <c r="AJ20" s="5">
        <v>2</v>
      </c>
      <c r="AK20" s="5">
        <v>1</v>
      </c>
      <c r="AL20" s="5">
        <v>1</v>
      </c>
      <c r="AM20" s="5">
        <v>720</v>
      </c>
      <c r="AN20" s="5">
        <v>720</v>
      </c>
      <c r="AO20" s="5">
        <v>0</v>
      </c>
      <c r="AP20" s="5">
        <v>0</v>
      </c>
      <c r="AQ20" s="5">
        <v>8</v>
      </c>
      <c r="AR20" s="5">
        <v>5</v>
      </c>
      <c r="AS20" s="5">
        <v>1</v>
      </c>
      <c r="AT20" s="5">
        <v>3600</v>
      </c>
      <c r="AU20" s="5">
        <v>3600</v>
      </c>
      <c r="AV20" s="5">
        <v>0</v>
      </c>
      <c r="AW20" s="5">
        <v>0</v>
      </c>
      <c r="AX20" s="5">
        <v>8</v>
      </c>
      <c r="AY20" s="5">
        <v>5</v>
      </c>
      <c r="AZ20" s="5">
        <v>1</v>
      </c>
      <c r="BA20" s="5">
        <v>3600</v>
      </c>
      <c r="BB20" s="5">
        <v>3600</v>
      </c>
      <c r="BC20" s="5">
        <v>0</v>
      </c>
      <c r="BD20" s="5">
        <v>0</v>
      </c>
      <c r="BE20" s="5">
        <v>11</v>
      </c>
      <c r="BF20" s="5">
        <v>9</v>
      </c>
      <c r="BG20" s="5">
        <v>1</v>
      </c>
      <c r="BH20" s="5">
        <v>6480</v>
      </c>
      <c r="BI20" s="5">
        <v>6480</v>
      </c>
      <c r="BJ20" s="5">
        <v>0</v>
      </c>
      <c r="BK20" s="5">
        <v>0</v>
      </c>
      <c r="BL20" s="5">
        <v>7</v>
      </c>
      <c r="BM20" s="5">
        <v>6</v>
      </c>
      <c r="BN20" s="5">
        <v>1</v>
      </c>
      <c r="BO20" s="5">
        <v>4320</v>
      </c>
      <c r="BP20" s="5">
        <v>4320</v>
      </c>
      <c r="BQ20" s="5">
        <v>0</v>
      </c>
      <c r="BR20" s="5">
        <v>0</v>
      </c>
      <c r="BS20" s="5">
        <v>18</v>
      </c>
      <c r="BT20" s="5">
        <v>17</v>
      </c>
      <c r="BU20" s="5">
        <v>2</v>
      </c>
      <c r="BV20" s="5">
        <v>12240</v>
      </c>
      <c r="BW20" s="5">
        <v>12240</v>
      </c>
      <c r="BX20" s="5">
        <v>0</v>
      </c>
      <c r="BY20" s="5">
        <v>0</v>
      </c>
    </row>
    <row r="21" spans="1:77">
      <c r="A21" s="5" t="s">
        <v>41</v>
      </c>
      <c r="B21" s="5">
        <v>2143014370</v>
      </c>
      <c r="C21" s="5" t="s">
        <v>60</v>
      </c>
      <c r="D21" s="5" t="s">
        <v>60</v>
      </c>
      <c r="E21" s="5" t="s">
        <v>37</v>
      </c>
      <c r="G21" s="5" t="s">
        <v>43</v>
      </c>
      <c r="H21" s="23">
        <f>VLOOKUP($B21,'2022年下学期'!$B:$AE,16,FALSE)</f>
        <v>36</v>
      </c>
      <c r="I21" s="23">
        <f>VLOOKUP($B21,'2022年下学期'!$B:$AE,17,FALSE)</f>
        <v>5</v>
      </c>
      <c r="J21" s="23">
        <f>VLOOKUP($B21,'2022年下学期'!$B:$AE,18,FALSE)</f>
        <v>7</v>
      </c>
      <c r="K21" s="23">
        <f t="shared" si="0"/>
        <v>45</v>
      </c>
      <c r="L21" s="23">
        <f t="shared" si="1"/>
        <v>5</v>
      </c>
      <c r="M21" s="23">
        <f t="shared" si="2"/>
        <v>9</v>
      </c>
      <c r="N21" s="5">
        <v>45</v>
      </c>
      <c r="O21" s="5">
        <v>5</v>
      </c>
      <c r="P21" s="5">
        <v>9</v>
      </c>
      <c r="Q21" s="5" t="s">
        <v>447</v>
      </c>
      <c r="R21" s="5">
        <v>0</v>
      </c>
      <c r="S21" s="5">
        <v>0</v>
      </c>
      <c r="T21" s="5">
        <v>5</v>
      </c>
      <c r="U21" s="5">
        <v>9</v>
      </c>
      <c r="W21" s="5">
        <f t="shared" si="3"/>
        <v>11800</v>
      </c>
      <c r="X21" s="5">
        <f t="shared" si="4"/>
        <v>6211.42857142857</v>
      </c>
      <c r="Y21" s="5">
        <f t="shared" si="5"/>
        <v>11400</v>
      </c>
      <c r="AA21" s="5">
        <f t="shared" si="6"/>
        <v>23200</v>
      </c>
      <c r="AB21" s="5">
        <v>45</v>
      </c>
      <c r="AC21" s="5">
        <v>42</v>
      </c>
      <c r="AD21" s="5">
        <v>7</v>
      </c>
      <c r="AE21" s="5">
        <v>31680</v>
      </c>
      <c r="AF21" s="5">
        <v>31680</v>
      </c>
      <c r="AG21" s="5">
        <v>0</v>
      </c>
      <c r="AH21" s="5">
        <v>1056</v>
      </c>
      <c r="AI21" s="5">
        <v>4525.71428571429</v>
      </c>
      <c r="AJ21" s="5">
        <v>10</v>
      </c>
      <c r="AK21" s="5">
        <v>9</v>
      </c>
      <c r="AL21" s="5">
        <v>1</v>
      </c>
      <c r="AM21" s="5">
        <v>6480</v>
      </c>
      <c r="AN21" s="5">
        <v>6480</v>
      </c>
      <c r="AO21" s="5">
        <v>0</v>
      </c>
      <c r="AP21" s="5">
        <v>216</v>
      </c>
      <c r="AQ21" s="5">
        <v>0</v>
      </c>
      <c r="AR21" s="5">
        <v>0</v>
      </c>
      <c r="AS21" s="5">
        <v>0</v>
      </c>
      <c r="AX21" s="5">
        <v>6</v>
      </c>
      <c r="AY21" s="5">
        <v>5</v>
      </c>
      <c r="AZ21" s="5">
        <v>2</v>
      </c>
      <c r="BA21" s="5">
        <v>3600</v>
      </c>
      <c r="BB21" s="5">
        <v>3600</v>
      </c>
      <c r="BC21" s="5">
        <v>0</v>
      </c>
      <c r="BD21" s="5">
        <v>120</v>
      </c>
      <c r="BE21" s="5">
        <v>9</v>
      </c>
      <c r="BF21" s="5">
        <v>9</v>
      </c>
      <c r="BG21" s="5">
        <v>2</v>
      </c>
      <c r="BH21" s="5">
        <v>6480</v>
      </c>
      <c r="BI21" s="5">
        <v>6480</v>
      </c>
      <c r="BJ21" s="5">
        <v>0</v>
      </c>
      <c r="BK21" s="5">
        <v>216</v>
      </c>
      <c r="BL21" s="5">
        <v>6</v>
      </c>
      <c r="BM21" s="5">
        <v>6</v>
      </c>
      <c r="BN21" s="5">
        <v>2</v>
      </c>
      <c r="BO21" s="5">
        <v>4320</v>
      </c>
      <c r="BP21" s="5">
        <v>4320</v>
      </c>
      <c r="BQ21" s="5">
        <v>0</v>
      </c>
      <c r="BR21" s="5">
        <v>144</v>
      </c>
      <c r="BS21" s="5">
        <v>14</v>
      </c>
      <c r="BT21" s="5">
        <v>13</v>
      </c>
      <c r="BU21" s="5">
        <v>2</v>
      </c>
      <c r="BV21" s="5">
        <v>9360</v>
      </c>
      <c r="BW21" s="5">
        <v>9360</v>
      </c>
      <c r="BX21" s="5">
        <v>0</v>
      </c>
      <c r="BY21" s="5">
        <v>312</v>
      </c>
    </row>
    <row r="22" spans="1:35">
      <c r="A22" s="5" t="s">
        <v>41</v>
      </c>
      <c r="B22" s="5">
        <v>2143014372</v>
      </c>
      <c r="C22" s="5" t="s">
        <v>61</v>
      </c>
      <c r="D22" s="5" t="s">
        <v>56</v>
      </c>
      <c r="F22" s="5" t="s">
        <v>959</v>
      </c>
      <c r="G22" s="5" t="s">
        <v>43</v>
      </c>
      <c r="H22" s="23">
        <f>VLOOKUP($B22,'2022年下学期'!$B:$AE,16,FALSE)</f>
        <v>3</v>
      </c>
      <c r="I22" s="23">
        <f>VLOOKUP($B22,'2022年下学期'!$B:$AE,17,FALSE)</f>
        <v>1</v>
      </c>
      <c r="J22" s="23">
        <f>VLOOKUP($B22,'2022年下学期'!$B:$AE,18,FALSE)</f>
        <v>3</v>
      </c>
      <c r="K22" s="23">
        <f t="shared" si="0"/>
        <v>10</v>
      </c>
      <c r="L22" s="23">
        <f t="shared" si="1"/>
        <v>2</v>
      </c>
      <c r="M22" s="23">
        <f t="shared" si="2"/>
        <v>3</v>
      </c>
      <c r="N22" s="5">
        <v>10</v>
      </c>
      <c r="O22" s="5">
        <v>2</v>
      </c>
      <c r="P22" s="5">
        <v>3</v>
      </c>
      <c r="Q22" s="5" t="s">
        <v>455</v>
      </c>
      <c r="R22" s="5">
        <v>0</v>
      </c>
      <c r="S22" s="5">
        <v>0</v>
      </c>
      <c r="T22" s="5">
        <v>2</v>
      </c>
      <c r="U22" s="5">
        <v>3</v>
      </c>
      <c r="W22" s="5">
        <f t="shared" si="3"/>
        <v>0</v>
      </c>
      <c r="X22" s="5">
        <f t="shared" si="4"/>
        <v>0</v>
      </c>
      <c r="Y22" s="5">
        <f t="shared" si="5"/>
        <v>0</v>
      </c>
      <c r="AA22" s="5">
        <f t="shared" si="6"/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</row>
    <row r="23" spans="1:84">
      <c r="A23" s="5" t="s">
        <v>41</v>
      </c>
      <c r="B23" s="5">
        <v>3143001670</v>
      </c>
      <c r="C23" s="5" t="s">
        <v>62</v>
      </c>
      <c r="D23" s="5" t="s">
        <v>62</v>
      </c>
      <c r="E23" s="5" t="s">
        <v>37</v>
      </c>
      <c r="G23" s="5" t="s">
        <v>63</v>
      </c>
      <c r="H23" s="23">
        <f>VLOOKUP($B23,'2022年下学期'!$B:$AE,16,FALSE)</f>
        <v>598</v>
      </c>
      <c r="I23" s="23">
        <f>VLOOKUP($B23,'2022年下学期'!$B:$AE,17,FALSE)</f>
        <v>13</v>
      </c>
      <c r="J23" s="23">
        <f>VLOOKUP($B23,'2022年下学期'!$B:$AE,18,FALSE)</f>
        <v>46</v>
      </c>
      <c r="K23" s="23">
        <f t="shared" si="0"/>
        <v>224</v>
      </c>
      <c r="L23" s="23">
        <f t="shared" si="1"/>
        <v>5</v>
      </c>
      <c r="M23" s="23">
        <f t="shared" si="2"/>
        <v>17</v>
      </c>
      <c r="N23" s="5">
        <v>224</v>
      </c>
      <c r="O23" s="5">
        <v>0</v>
      </c>
      <c r="P23" s="5">
        <v>0</v>
      </c>
      <c r="Q23" s="5" t="s">
        <v>445</v>
      </c>
      <c r="R23" s="5">
        <v>5</v>
      </c>
      <c r="S23" s="5">
        <v>17</v>
      </c>
      <c r="T23" s="5">
        <v>5</v>
      </c>
      <c r="U23" s="5">
        <v>17</v>
      </c>
      <c r="W23" s="5">
        <f t="shared" si="3"/>
        <v>0</v>
      </c>
      <c r="X23" s="5">
        <f t="shared" si="4"/>
        <v>7802.1052631579</v>
      </c>
      <c r="Y23" s="5">
        <f t="shared" si="5"/>
        <v>0</v>
      </c>
      <c r="AA23" s="5">
        <f t="shared" si="6"/>
        <v>0</v>
      </c>
      <c r="AB23" s="5">
        <v>224</v>
      </c>
      <c r="AC23" s="5">
        <v>218</v>
      </c>
      <c r="AD23" s="5">
        <v>19</v>
      </c>
      <c r="AE23" s="5">
        <v>156960</v>
      </c>
      <c r="AF23" s="5">
        <v>148240</v>
      </c>
      <c r="AG23" s="5">
        <v>0</v>
      </c>
      <c r="AH23" s="5">
        <v>8720</v>
      </c>
      <c r="AI23" s="5">
        <v>7802.1052631579</v>
      </c>
      <c r="BZ23" s="5">
        <v>224</v>
      </c>
      <c r="CA23" s="5">
        <v>218</v>
      </c>
      <c r="CB23" s="5">
        <v>19</v>
      </c>
      <c r="CC23" s="5">
        <v>156960</v>
      </c>
      <c r="CD23" s="5">
        <v>148240</v>
      </c>
      <c r="CE23" s="5">
        <v>0</v>
      </c>
      <c r="CF23" s="5">
        <v>8720</v>
      </c>
    </row>
    <row r="24" spans="1:98">
      <c r="A24" s="5" t="s">
        <v>41</v>
      </c>
      <c r="B24" s="5">
        <v>3143014039</v>
      </c>
      <c r="C24" s="5" t="s">
        <v>65</v>
      </c>
      <c r="D24" s="5" t="s">
        <v>65</v>
      </c>
      <c r="E24" s="5" t="s">
        <v>37</v>
      </c>
      <c r="G24" s="5" t="s">
        <v>66</v>
      </c>
      <c r="H24" s="23">
        <f>VLOOKUP($B24,'2022年下学期'!$B:$AE,16,FALSE)</f>
        <v>3491</v>
      </c>
      <c r="I24" s="23">
        <f>VLOOKUP($B24,'2022年下学期'!$B:$AE,17,FALSE)</f>
        <v>64</v>
      </c>
      <c r="J24" s="23">
        <f>VLOOKUP($B24,'2022年下学期'!$B:$AE,18,FALSE)</f>
        <v>231</v>
      </c>
      <c r="K24" s="23">
        <f t="shared" si="0"/>
        <v>3443</v>
      </c>
      <c r="L24" s="23">
        <f t="shared" si="1"/>
        <v>65</v>
      </c>
      <c r="M24" s="23">
        <f t="shared" si="2"/>
        <v>257</v>
      </c>
      <c r="N24" s="5">
        <v>3443</v>
      </c>
      <c r="O24" s="5">
        <v>0</v>
      </c>
      <c r="P24" s="5">
        <v>0</v>
      </c>
      <c r="Q24" s="5" t="s">
        <v>445</v>
      </c>
      <c r="R24" s="5">
        <v>65</v>
      </c>
      <c r="S24" s="5">
        <v>257</v>
      </c>
      <c r="T24" s="5">
        <v>65</v>
      </c>
      <c r="U24" s="5">
        <v>257</v>
      </c>
      <c r="W24" s="5">
        <f t="shared" si="3"/>
        <v>0</v>
      </c>
      <c r="X24" s="5">
        <f t="shared" si="4"/>
        <v>8449.08888888889</v>
      </c>
      <c r="Y24" s="5">
        <f t="shared" si="5"/>
        <v>0</v>
      </c>
      <c r="AA24" s="5">
        <f t="shared" si="6"/>
        <v>0</v>
      </c>
      <c r="AB24" s="5">
        <v>3385</v>
      </c>
      <c r="AC24" s="5">
        <v>3311</v>
      </c>
      <c r="AD24" s="5">
        <v>225</v>
      </c>
      <c r="AE24" s="5">
        <v>2383920</v>
      </c>
      <c r="AF24" s="5">
        <v>1901045</v>
      </c>
      <c r="AG24" s="5">
        <v>21979</v>
      </c>
      <c r="AH24" s="5">
        <v>460896</v>
      </c>
      <c r="AI24" s="5">
        <v>8449.08888888889</v>
      </c>
      <c r="BZ24" s="5">
        <v>1176</v>
      </c>
      <c r="CA24" s="5">
        <v>1167</v>
      </c>
      <c r="CB24" s="5">
        <v>75</v>
      </c>
      <c r="CC24" s="5">
        <v>840240</v>
      </c>
      <c r="CD24" s="5">
        <v>633681</v>
      </c>
      <c r="CE24" s="5">
        <v>7326</v>
      </c>
      <c r="CF24" s="5">
        <v>152464</v>
      </c>
      <c r="CG24" s="5">
        <v>1116</v>
      </c>
      <c r="CH24" s="5">
        <v>1090</v>
      </c>
      <c r="CI24" s="5">
        <v>75</v>
      </c>
      <c r="CJ24" s="5">
        <v>784800</v>
      </c>
      <c r="CK24" s="5">
        <v>633682</v>
      </c>
      <c r="CL24" s="5">
        <v>7326</v>
      </c>
      <c r="CM24" s="5">
        <v>144616</v>
      </c>
      <c r="CN24" s="5">
        <v>1093</v>
      </c>
      <c r="CO24" s="5">
        <v>1054</v>
      </c>
      <c r="CP24" s="5">
        <v>75</v>
      </c>
      <c r="CQ24" s="5">
        <v>758880</v>
      </c>
      <c r="CR24" s="5">
        <v>633682</v>
      </c>
      <c r="CS24" s="5">
        <v>7327</v>
      </c>
      <c r="CT24" s="5">
        <v>163816</v>
      </c>
    </row>
    <row r="25" spans="1:98">
      <c r="A25" s="5" t="s">
        <v>41</v>
      </c>
      <c r="B25" s="5">
        <v>3143014068</v>
      </c>
      <c r="C25" s="5" t="s">
        <v>67</v>
      </c>
      <c r="D25" s="5" t="s">
        <v>67</v>
      </c>
      <c r="E25" s="5" t="s">
        <v>37</v>
      </c>
      <c r="G25" s="5" t="s">
        <v>68</v>
      </c>
      <c r="H25" s="23">
        <f>VLOOKUP($B25,'2022年下学期'!$B:$AE,16,FALSE)</f>
        <v>1831</v>
      </c>
      <c r="I25" s="23">
        <f>VLOOKUP($B25,'2022年下学期'!$B:$AE,17,FALSE)</f>
        <v>36</v>
      </c>
      <c r="J25" s="23">
        <f>VLOOKUP($B25,'2022年下学期'!$B:$AE,18,FALSE)</f>
        <v>137</v>
      </c>
      <c r="K25" s="23">
        <f t="shared" si="0"/>
        <v>1907</v>
      </c>
      <c r="L25" s="23">
        <f t="shared" si="1"/>
        <v>38</v>
      </c>
      <c r="M25" s="23">
        <f t="shared" si="2"/>
        <v>139</v>
      </c>
      <c r="N25" s="5">
        <v>1907</v>
      </c>
      <c r="O25" s="5">
        <v>0</v>
      </c>
      <c r="P25" s="5">
        <v>0</v>
      </c>
      <c r="Q25" s="5" t="s">
        <v>445</v>
      </c>
      <c r="R25" s="5">
        <v>38</v>
      </c>
      <c r="S25" s="5">
        <v>139</v>
      </c>
      <c r="T25" s="5">
        <v>38</v>
      </c>
      <c r="U25" s="5">
        <v>139</v>
      </c>
      <c r="W25" s="5">
        <f t="shared" si="3"/>
        <v>0</v>
      </c>
      <c r="X25" s="5">
        <f t="shared" si="4"/>
        <v>7461.36363636364</v>
      </c>
      <c r="Y25" s="5">
        <f t="shared" si="5"/>
        <v>0</v>
      </c>
      <c r="AA25" s="5">
        <f t="shared" si="6"/>
        <v>0</v>
      </c>
      <c r="AB25" s="5">
        <v>1898</v>
      </c>
      <c r="AC25" s="5">
        <v>1815</v>
      </c>
      <c r="AD25" s="5">
        <v>154</v>
      </c>
      <c r="AE25" s="5">
        <v>1324080</v>
      </c>
      <c r="AF25" s="5">
        <v>1149050</v>
      </c>
      <c r="AG25" s="5">
        <v>58950</v>
      </c>
      <c r="AH25" s="5">
        <v>110696</v>
      </c>
      <c r="AI25" s="5">
        <v>7461.36363636364</v>
      </c>
      <c r="BZ25" s="5">
        <v>583</v>
      </c>
      <c r="CA25" s="5">
        <v>577</v>
      </c>
      <c r="CB25" s="5">
        <v>47</v>
      </c>
      <c r="CC25" s="5">
        <v>416160</v>
      </c>
      <c r="CD25" s="5">
        <v>364850</v>
      </c>
      <c r="CE25" s="5">
        <v>19650</v>
      </c>
      <c r="CF25" s="5">
        <v>23800</v>
      </c>
      <c r="CG25" s="5">
        <v>622</v>
      </c>
      <c r="CH25" s="5">
        <v>595</v>
      </c>
      <c r="CI25" s="5">
        <v>55</v>
      </c>
      <c r="CJ25" s="5">
        <v>434160</v>
      </c>
      <c r="CK25" s="5">
        <v>366100</v>
      </c>
      <c r="CL25" s="5">
        <v>19650</v>
      </c>
      <c r="CM25" s="5">
        <v>30520</v>
      </c>
      <c r="CN25" s="5">
        <v>693</v>
      </c>
      <c r="CO25" s="5">
        <v>643</v>
      </c>
      <c r="CP25" s="5">
        <v>52</v>
      </c>
      <c r="CQ25" s="5">
        <v>473760</v>
      </c>
      <c r="CR25" s="5">
        <v>418100</v>
      </c>
      <c r="CS25" s="5">
        <v>19650</v>
      </c>
      <c r="CT25" s="5">
        <v>56376</v>
      </c>
    </row>
    <row r="26" spans="1:35">
      <c r="A26" s="5" t="s">
        <v>69</v>
      </c>
      <c r="B26" s="5">
        <v>2143014444</v>
      </c>
      <c r="C26" s="5" t="s">
        <v>70</v>
      </c>
      <c r="D26" s="5" t="s">
        <v>70</v>
      </c>
      <c r="E26" s="5" t="s">
        <v>37</v>
      </c>
      <c r="G26" s="5" t="s">
        <v>71</v>
      </c>
      <c r="H26" s="23">
        <f>VLOOKUP($B26,'2022年下学期'!$B:$AE,16,FALSE)</f>
        <v>35</v>
      </c>
      <c r="I26" s="23">
        <f>VLOOKUP($B26,'2022年下学期'!$B:$AE,17,FALSE)</f>
        <v>3</v>
      </c>
      <c r="J26" s="23">
        <f>VLOOKUP($B26,'2022年下学期'!$B:$AE,18,FALSE)</f>
        <v>5</v>
      </c>
      <c r="K26" s="23">
        <f t="shared" si="0"/>
        <v>36</v>
      </c>
      <c r="L26" s="23">
        <f t="shared" si="1"/>
        <v>3</v>
      </c>
      <c r="M26" s="23">
        <f t="shared" si="2"/>
        <v>5</v>
      </c>
      <c r="N26" s="5">
        <v>36</v>
      </c>
      <c r="O26" s="5">
        <v>3</v>
      </c>
      <c r="P26" s="5">
        <v>5</v>
      </c>
      <c r="Q26" s="5" t="s">
        <v>447</v>
      </c>
      <c r="R26" s="5">
        <v>0</v>
      </c>
      <c r="S26" s="5">
        <v>0</v>
      </c>
      <c r="T26" s="5">
        <v>3</v>
      </c>
      <c r="U26" s="5">
        <v>5</v>
      </c>
      <c r="W26" s="5">
        <f t="shared" si="3"/>
        <v>7000</v>
      </c>
      <c r="X26" s="5">
        <f t="shared" si="4"/>
        <v>1400</v>
      </c>
      <c r="Y26" s="5">
        <f t="shared" si="5"/>
        <v>7000</v>
      </c>
      <c r="AA26" s="5">
        <f t="shared" si="6"/>
        <v>14000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</row>
    <row r="27" spans="1:77">
      <c r="A27" s="5" t="s">
        <v>69</v>
      </c>
      <c r="B27" s="5">
        <v>2143014455</v>
      </c>
      <c r="C27" s="5" t="s">
        <v>72</v>
      </c>
      <c r="D27" s="5" t="s">
        <v>72</v>
      </c>
      <c r="E27" s="5" t="s">
        <v>37</v>
      </c>
      <c r="G27" s="5" t="s">
        <v>71</v>
      </c>
      <c r="H27" s="23">
        <f>VLOOKUP($B27,'2022年下学期'!$B:$AE,16,FALSE)</f>
        <v>70</v>
      </c>
      <c r="I27" s="23">
        <f>VLOOKUP($B27,'2022年下学期'!$B:$AE,17,FALSE)</f>
        <v>6</v>
      </c>
      <c r="J27" s="23">
        <f>VLOOKUP($B27,'2022年下学期'!$B:$AE,18,FALSE)</f>
        <v>8</v>
      </c>
      <c r="K27" s="23">
        <f t="shared" si="0"/>
        <v>84</v>
      </c>
      <c r="L27" s="23">
        <f t="shared" si="1"/>
        <v>6</v>
      </c>
      <c r="M27" s="23">
        <f t="shared" si="2"/>
        <v>7</v>
      </c>
      <c r="N27" s="5">
        <v>84</v>
      </c>
      <c r="O27" s="5">
        <v>6</v>
      </c>
      <c r="P27" s="5">
        <v>7</v>
      </c>
      <c r="Q27" s="5" t="s">
        <v>447</v>
      </c>
      <c r="R27" s="5">
        <v>0</v>
      </c>
      <c r="S27" s="5">
        <v>0</v>
      </c>
      <c r="T27" s="5">
        <v>6</v>
      </c>
      <c r="U27" s="5">
        <v>7</v>
      </c>
      <c r="W27" s="5">
        <f t="shared" si="3"/>
        <v>13400</v>
      </c>
      <c r="X27" s="5">
        <f t="shared" si="4"/>
        <v>6235.55555555556</v>
      </c>
      <c r="Y27" s="5">
        <f t="shared" si="5"/>
        <v>13600</v>
      </c>
      <c r="AA27" s="5">
        <f t="shared" si="6"/>
        <v>27000</v>
      </c>
      <c r="AB27" s="5">
        <v>69</v>
      </c>
      <c r="AC27" s="5">
        <v>61</v>
      </c>
      <c r="AD27" s="5">
        <v>9</v>
      </c>
      <c r="AE27" s="5">
        <v>43920</v>
      </c>
      <c r="AF27" s="5">
        <v>42720</v>
      </c>
      <c r="AG27" s="5">
        <v>1200</v>
      </c>
      <c r="AH27" s="5">
        <v>0</v>
      </c>
      <c r="AI27" s="5">
        <v>4746.66666666667</v>
      </c>
      <c r="AJ27" s="5">
        <v>11</v>
      </c>
      <c r="AK27" s="5">
        <v>5</v>
      </c>
      <c r="AL27" s="5">
        <v>1</v>
      </c>
      <c r="AM27" s="5">
        <v>3600</v>
      </c>
      <c r="AN27" s="5">
        <v>3450</v>
      </c>
      <c r="AO27" s="5">
        <v>150</v>
      </c>
      <c r="AP27" s="5">
        <v>0</v>
      </c>
      <c r="AQ27" s="5">
        <v>10</v>
      </c>
      <c r="AR27" s="5">
        <v>9</v>
      </c>
      <c r="AS27" s="5">
        <v>1</v>
      </c>
      <c r="AT27" s="5">
        <v>6480</v>
      </c>
      <c r="AU27" s="5">
        <v>6280</v>
      </c>
      <c r="AV27" s="5">
        <v>200</v>
      </c>
      <c r="AW27" s="5">
        <v>0</v>
      </c>
      <c r="AX27" s="5">
        <v>12</v>
      </c>
      <c r="AY27" s="5">
        <v>12</v>
      </c>
      <c r="AZ27" s="5">
        <v>1</v>
      </c>
      <c r="BA27" s="5">
        <v>8640</v>
      </c>
      <c r="BB27" s="5">
        <v>8440</v>
      </c>
      <c r="BC27" s="5">
        <v>200</v>
      </c>
      <c r="BD27" s="5">
        <v>0</v>
      </c>
      <c r="BE27" s="5">
        <v>15</v>
      </c>
      <c r="BF27" s="5">
        <v>15</v>
      </c>
      <c r="BG27" s="5">
        <v>2</v>
      </c>
      <c r="BH27" s="5">
        <v>10800</v>
      </c>
      <c r="BI27" s="5">
        <v>10550</v>
      </c>
      <c r="BJ27" s="5">
        <v>250</v>
      </c>
      <c r="BK27" s="5">
        <v>0</v>
      </c>
      <c r="BL27" s="5">
        <v>8</v>
      </c>
      <c r="BM27" s="5">
        <v>8</v>
      </c>
      <c r="BN27" s="5">
        <v>1</v>
      </c>
      <c r="BO27" s="5">
        <v>5760</v>
      </c>
      <c r="BP27" s="5">
        <v>5560</v>
      </c>
      <c r="BQ27" s="5">
        <v>200</v>
      </c>
      <c r="BR27" s="5">
        <v>0</v>
      </c>
      <c r="BS27" s="5">
        <v>14</v>
      </c>
      <c r="BT27" s="5">
        <v>12</v>
      </c>
      <c r="BU27" s="5">
        <v>2</v>
      </c>
      <c r="BV27" s="5">
        <v>8640</v>
      </c>
      <c r="BW27" s="5">
        <v>8440</v>
      </c>
      <c r="BX27" s="5">
        <v>200</v>
      </c>
      <c r="BY27" s="5">
        <v>0</v>
      </c>
    </row>
    <row r="28" spans="1:35">
      <c r="A28" s="5" t="s">
        <v>69</v>
      </c>
      <c r="B28" s="5">
        <v>2143014469</v>
      </c>
      <c r="C28" s="5" t="s">
        <v>73</v>
      </c>
      <c r="D28" s="5" t="s">
        <v>73</v>
      </c>
      <c r="E28" s="5" t="s">
        <v>37</v>
      </c>
      <c r="G28" s="5" t="s">
        <v>71</v>
      </c>
      <c r="H28" s="23">
        <f>VLOOKUP($B28,'2022年下学期'!$B:$AE,16,FALSE)</f>
        <v>11</v>
      </c>
      <c r="I28" s="23">
        <f>VLOOKUP($B28,'2022年下学期'!$B:$AE,17,FALSE)</f>
        <v>4</v>
      </c>
      <c r="J28" s="23">
        <f>VLOOKUP($B28,'2022年下学期'!$B:$AE,18,FALSE)</f>
        <v>6</v>
      </c>
      <c r="K28" s="23">
        <f t="shared" si="0"/>
        <v>21</v>
      </c>
      <c r="L28" s="23">
        <f t="shared" si="1"/>
        <v>5</v>
      </c>
      <c r="M28" s="23">
        <f t="shared" si="2"/>
        <v>8</v>
      </c>
      <c r="N28" s="5">
        <v>21</v>
      </c>
      <c r="O28" s="5">
        <v>5</v>
      </c>
      <c r="P28" s="5">
        <v>8</v>
      </c>
      <c r="Q28" s="5" t="s">
        <v>455</v>
      </c>
      <c r="R28" s="5">
        <v>0</v>
      </c>
      <c r="S28" s="5">
        <v>0</v>
      </c>
      <c r="T28" s="5">
        <v>5</v>
      </c>
      <c r="U28" s="5">
        <v>8</v>
      </c>
      <c r="W28" s="5">
        <f t="shared" si="3"/>
        <v>11600</v>
      </c>
      <c r="X28" s="5">
        <f t="shared" si="4"/>
        <v>1450</v>
      </c>
      <c r="Y28" s="5">
        <f t="shared" si="5"/>
        <v>9200</v>
      </c>
      <c r="AA28" s="5">
        <f t="shared" si="6"/>
        <v>20800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</row>
    <row r="29" spans="1:35">
      <c r="A29" s="5" t="s">
        <v>69</v>
      </c>
      <c r="B29" s="5">
        <v>2143014477</v>
      </c>
      <c r="C29" s="5" t="s">
        <v>74</v>
      </c>
      <c r="D29" s="5" t="s">
        <v>74</v>
      </c>
      <c r="E29" s="5" t="s">
        <v>37</v>
      </c>
      <c r="G29" s="5" t="s">
        <v>75</v>
      </c>
      <c r="H29" s="23">
        <f>VLOOKUP($B29,'2022年下学期'!$B:$AE,16,FALSE)</f>
        <v>22</v>
      </c>
      <c r="I29" s="23">
        <f>VLOOKUP($B29,'2022年下学期'!$B:$AE,17,FALSE)</f>
        <v>3</v>
      </c>
      <c r="J29" s="23">
        <f>VLOOKUP($B29,'2022年下学期'!$B:$AE,18,FALSE)</f>
        <v>0</v>
      </c>
      <c r="K29" s="23">
        <f t="shared" si="0"/>
        <v>13</v>
      </c>
      <c r="L29" s="23">
        <f t="shared" si="1"/>
        <v>4</v>
      </c>
      <c r="M29" s="23">
        <f t="shared" si="2"/>
        <v>3</v>
      </c>
      <c r="N29" s="5">
        <v>13</v>
      </c>
      <c r="O29" s="5">
        <v>4</v>
      </c>
      <c r="P29" s="5">
        <v>3</v>
      </c>
      <c r="Q29" s="5" t="s">
        <v>455</v>
      </c>
      <c r="R29" s="5">
        <v>0</v>
      </c>
      <c r="S29" s="5">
        <v>0</v>
      </c>
      <c r="T29" s="5">
        <v>4</v>
      </c>
      <c r="U29" s="5">
        <v>3</v>
      </c>
      <c r="W29" s="5">
        <f t="shared" si="3"/>
        <v>8600</v>
      </c>
      <c r="X29" s="5">
        <f t="shared" si="4"/>
        <v>2866.66666666667</v>
      </c>
      <c r="Y29" s="5">
        <f t="shared" si="5"/>
        <v>6000</v>
      </c>
      <c r="AA29" s="5">
        <f t="shared" si="6"/>
        <v>14600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</row>
    <row r="30" spans="1:77">
      <c r="A30" s="5" t="s">
        <v>69</v>
      </c>
      <c r="B30" s="5">
        <v>2143014479</v>
      </c>
      <c r="C30" s="5" t="s">
        <v>76</v>
      </c>
      <c r="D30" s="5" t="s">
        <v>76</v>
      </c>
      <c r="E30" s="5" t="s">
        <v>37</v>
      </c>
      <c r="G30" s="5" t="s">
        <v>71</v>
      </c>
      <c r="H30" s="23">
        <f>VLOOKUP($B30,'2022年下学期'!$B:$AE,16,FALSE)</f>
        <v>72</v>
      </c>
      <c r="I30" s="23">
        <f>VLOOKUP($B30,'2022年下学期'!$B:$AE,17,FALSE)</f>
        <v>6</v>
      </c>
      <c r="J30" s="23">
        <f>VLOOKUP($B30,'2022年下学期'!$B:$AE,18,FALSE)</f>
        <v>10</v>
      </c>
      <c r="K30" s="23">
        <f t="shared" si="0"/>
        <v>86</v>
      </c>
      <c r="L30" s="23">
        <f t="shared" si="1"/>
        <v>6</v>
      </c>
      <c r="M30" s="23">
        <f t="shared" si="2"/>
        <v>10</v>
      </c>
      <c r="N30" s="5">
        <v>86</v>
      </c>
      <c r="O30" s="5">
        <v>6</v>
      </c>
      <c r="P30" s="5">
        <v>10</v>
      </c>
      <c r="Q30" s="5" t="s">
        <v>447</v>
      </c>
      <c r="R30" s="5">
        <v>0</v>
      </c>
      <c r="S30" s="5">
        <v>0</v>
      </c>
      <c r="T30" s="5">
        <v>6</v>
      </c>
      <c r="U30" s="5">
        <v>10</v>
      </c>
      <c r="W30" s="5">
        <f t="shared" si="3"/>
        <v>14000</v>
      </c>
      <c r="X30" s="5">
        <f t="shared" si="4"/>
        <v>5369.09090909091</v>
      </c>
      <c r="Y30" s="5">
        <f t="shared" si="5"/>
        <v>14000</v>
      </c>
      <c r="AA30" s="5">
        <f t="shared" si="6"/>
        <v>28000</v>
      </c>
      <c r="AB30" s="5">
        <v>87</v>
      </c>
      <c r="AC30" s="5">
        <v>64</v>
      </c>
      <c r="AD30" s="5">
        <v>11</v>
      </c>
      <c r="AE30" s="5">
        <v>46080</v>
      </c>
      <c r="AF30" s="5">
        <v>45060</v>
      </c>
      <c r="AG30" s="5">
        <v>0</v>
      </c>
      <c r="AH30" s="5">
        <v>1024</v>
      </c>
      <c r="AI30" s="5">
        <v>4096.36363636364</v>
      </c>
      <c r="AJ30" s="5">
        <v>8</v>
      </c>
      <c r="AK30" s="5">
        <v>7</v>
      </c>
      <c r="AL30" s="5">
        <v>2</v>
      </c>
      <c r="AM30" s="5">
        <v>5040</v>
      </c>
      <c r="AN30" s="5">
        <v>4928</v>
      </c>
      <c r="AO30" s="5">
        <v>0</v>
      </c>
      <c r="AP30" s="5">
        <v>112</v>
      </c>
      <c r="AQ30" s="5">
        <v>19</v>
      </c>
      <c r="AR30" s="5">
        <v>12</v>
      </c>
      <c r="AS30" s="5">
        <v>2</v>
      </c>
      <c r="AT30" s="5">
        <v>8640</v>
      </c>
      <c r="AU30" s="5">
        <v>6758</v>
      </c>
      <c r="AV30" s="5">
        <v>0</v>
      </c>
      <c r="AW30" s="5">
        <v>192</v>
      </c>
      <c r="AX30" s="5">
        <v>10</v>
      </c>
      <c r="AY30" s="5">
        <v>10</v>
      </c>
      <c r="AZ30" s="5">
        <v>2</v>
      </c>
      <c r="BA30" s="5">
        <v>7200</v>
      </c>
      <c r="BB30" s="5">
        <v>5632</v>
      </c>
      <c r="BC30" s="5">
        <v>0</v>
      </c>
      <c r="BD30" s="5">
        <v>160</v>
      </c>
      <c r="BE30" s="5">
        <v>7</v>
      </c>
      <c r="BF30" s="5">
        <v>7</v>
      </c>
      <c r="BG30" s="5">
        <v>2</v>
      </c>
      <c r="BH30" s="5">
        <v>5040</v>
      </c>
      <c r="BI30" s="5">
        <v>4928</v>
      </c>
      <c r="BJ30" s="5">
        <v>0</v>
      </c>
      <c r="BK30" s="5">
        <v>112</v>
      </c>
      <c r="BL30" s="5">
        <v>21</v>
      </c>
      <c r="BM30" s="5">
        <v>11</v>
      </c>
      <c r="BN30" s="5">
        <v>3</v>
      </c>
      <c r="BO30" s="5">
        <v>7920</v>
      </c>
      <c r="BP30" s="5">
        <v>7744</v>
      </c>
      <c r="BQ30" s="5">
        <v>0</v>
      </c>
      <c r="BR30" s="5">
        <v>176</v>
      </c>
      <c r="BS30" s="5">
        <v>22</v>
      </c>
      <c r="BT30" s="5">
        <v>17</v>
      </c>
      <c r="BU30" s="5">
        <v>3</v>
      </c>
      <c r="BV30" s="5">
        <v>12240</v>
      </c>
      <c r="BW30" s="5">
        <v>11968</v>
      </c>
      <c r="BX30" s="5">
        <v>0</v>
      </c>
      <c r="BY30" s="5">
        <v>272</v>
      </c>
    </row>
    <row r="31" spans="1:35">
      <c r="A31" s="5" t="s">
        <v>69</v>
      </c>
      <c r="B31" s="5">
        <v>2143014481</v>
      </c>
      <c r="C31" s="5" t="s">
        <v>77</v>
      </c>
      <c r="D31" s="5" t="s">
        <v>77</v>
      </c>
      <c r="E31" s="5" t="s">
        <v>37</v>
      </c>
      <c r="G31" s="5" t="s">
        <v>71</v>
      </c>
      <c r="H31" s="23">
        <f>VLOOKUP($B31,'2022年下学期'!$B:$AE,16,FALSE)</f>
        <v>14</v>
      </c>
      <c r="I31" s="23">
        <f>VLOOKUP($B31,'2022年下学期'!$B:$AE,17,FALSE)</f>
        <v>2</v>
      </c>
      <c r="J31" s="23">
        <f>VLOOKUP($B31,'2022年下学期'!$B:$AE,18,FALSE)</f>
        <v>5</v>
      </c>
      <c r="K31" s="23">
        <f t="shared" si="0"/>
        <v>18</v>
      </c>
      <c r="L31" s="23">
        <f t="shared" si="1"/>
        <v>3</v>
      </c>
      <c r="M31" s="23">
        <f t="shared" si="2"/>
        <v>3</v>
      </c>
      <c r="N31" s="5">
        <v>18</v>
      </c>
      <c r="O31" s="5">
        <v>3</v>
      </c>
      <c r="P31" s="5">
        <v>3</v>
      </c>
      <c r="Q31" s="5" t="s">
        <v>455</v>
      </c>
      <c r="R31" s="5">
        <v>0</v>
      </c>
      <c r="S31" s="5">
        <v>0</v>
      </c>
      <c r="T31" s="5">
        <v>3</v>
      </c>
      <c r="U31" s="5">
        <v>3</v>
      </c>
      <c r="W31" s="5">
        <f t="shared" si="3"/>
        <v>6600</v>
      </c>
      <c r="X31" s="5">
        <f t="shared" si="4"/>
        <v>2200</v>
      </c>
      <c r="Y31" s="5">
        <f t="shared" si="5"/>
        <v>5000</v>
      </c>
      <c r="AA31" s="5">
        <f t="shared" si="6"/>
        <v>11600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</row>
    <row r="32" spans="1:35">
      <c r="A32" s="5" t="s">
        <v>69</v>
      </c>
      <c r="B32" s="5">
        <v>2143014485</v>
      </c>
      <c r="C32" s="5" t="s">
        <v>78</v>
      </c>
      <c r="D32" s="5" t="s">
        <v>94</v>
      </c>
      <c r="F32" s="5" t="s">
        <v>962</v>
      </c>
      <c r="G32" s="5" t="s">
        <v>75</v>
      </c>
      <c r="H32" s="23">
        <f>VLOOKUP($B32,'2022年下学期'!$B:$AE,16,FALSE)</f>
        <v>0</v>
      </c>
      <c r="I32" s="23">
        <f>VLOOKUP($B32,'2022年下学期'!$B:$AE,17,FALSE)</f>
        <v>0</v>
      </c>
      <c r="J32" s="23">
        <f>VLOOKUP($B32,'2022年下学期'!$B:$AE,18,FALSE)</f>
        <v>3</v>
      </c>
      <c r="K32" s="23">
        <f t="shared" si="0"/>
        <v>5</v>
      </c>
      <c r="L32" s="23">
        <f t="shared" si="1"/>
        <v>3</v>
      </c>
      <c r="M32" s="23">
        <f t="shared" si="2"/>
        <v>2</v>
      </c>
      <c r="N32" s="5">
        <v>5</v>
      </c>
      <c r="O32" s="5">
        <v>3</v>
      </c>
      <c r="P32" s="5">
        <v>2</v>
      </c>
      <c r="Q32" s="5" t="s">
        <v>455</v>
      </c>
      <c r="R32" s="5">
        <v>0</v>
      </c>
      <c r="S32" s="5">
        <v>0</v>
      </c>
      <c r="T32" s="5">
        <v>3</v>
      </c>
      <c r="U32" s="5">
        <v>2</v>
      </c>
      <c r="W32" s="5">
        <f t="shared" si="3"/>
        <v>0</v>
      </c>
      <c r="X32" s="5">
        <f t="shared" si="4"/>
        <v>0</v>
      </c>
      <c r="Y32" s="5">
        <f t="shared" si="5"/>
        <v>0</v>
      </c>
      <c r="AA32" s="5">
        <f t="shared" si="6"/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</row>
    <row r="33" spans="1:77">
      <c r="A33" s="5" t="s">
        <v>69</v>
      </c>
      <c r="B33" s="5">
        <v>2143014491</v>
      </c>
      <c r="C33" s="5" t="s">
        <v>79</v>
      </c>
      <c r="D33" s="5" t="s">
        <v>79</v>
      </c>
      <c r="E33" s="5" t="s">
        <v>37</v>
      </c>
      <c r="G33" s="5" t="s">
        <v>71</v>
      </c>
      <c r="H33" s="23">
        <f>VLOOKUP($B33,'2022年下学期'!$B:$AE,16,FALSE)</f>
        <v>724</v>
      </c>
      <c r="I33" s="23">
        <f>VLOOKUP($B33,'2022年下学期'!$B:$AE,17,FALSE)</f>
        <v>16</v>
      </c>
      <c r="J33" s="23">
        <f>VLOOKUP($B33,'2022年下学期'!$B:$AE,18,FALSE)</f>
        <v>40</v>
      </c>
      <c r="K33" s="23">
        <f t="shared" si="0"/>
        <v>741</v>
      </c>
      <c r="L33" s="23">
        <f t="shared" si="1"/>
        <v>16</v>
      </c>
      <c r="M33" s="23">
        <f t="shared" si="2"/>
        <v>38</v>
      </c>
      <c r="N33" s="5">
        <v>741</v>
      </c>
      <c r="O33" s="5">
        <v>16</v>
      </c>
      <c r="P33" s="5">
        <v>38</v>
      </c>
      <c r="Q33" s="5" t="s">
        <v>447</v>
      </c>
      <c r="R33" s="5">
        <v>0</v>
      </c>
      <c r="S33" s="5">
        <v>0</v>
      </c>
      <c r="T33" s="5">
        <v>16</v>
      </c>
      <c r="U33" s="5">
        <v>38</v>
      </c>
      <c r="W33" s="5">
        <f t="shared" si="3"/>
        <v>0</v>
      </c>
      <c r="X33" s="5">
        <f t="shared" si="4"/>
        <v>12381.036</v>
      </c>
      <c r="Y33" s="5">
        <f t="shared" si="5"/>
        <v>0</v>
      </c>
      <c r="AA33" s="5">
        <f t="shared" si="6"/>
        <v>0</v>
      </c>
      <c r="AB33" s="5">
        <v>748</v>
      </c>
      <c r="AC33" s="5">
        <v>711</v>
      </c>
      <c r="AD33" s="5">
        <v>40</v>
      </c>
      <c r="AE33" s="5">
        <v>511920</v>
      </c>
      <c r="AF33" s="5">
        <v>495241.44</v>
      </c>
      <c r="AG33" s="5">
        <v>5302</v>
      </c>
      <c r="AH33" s="5">
        <v>11376</v>
      </c>
      <c r="AI33" s="5">
        <v>12381.036</v>
      </c>
      <c r="AJ33" s="5">
        <v>136</v>
      </c>
      <c r="AK33" s="5">
        <v>129</v>
      </c>
      <c r="AL33" s="5">
        <v>6</v>
      </c>
      <c r="AM33" s="5">
        <v>92880</v>
      </c>
      <c r="AN33" s="5">
        <v>90315.12</v>
      </c>
      <c r="AO33" s="5">
        <v>883</v>
      </c>
      <c r="AP33" s="5">
        <v>2064</v>
      </c>
      <c r="AQ33" s="5">
        <v>133</v>
      </c>
      <c r="AR33" s="5">
        <v>126</v>
      </c>
      <c r="AS33" s="5">
        <v>6</v>
      </c>
      <c r="AT33" s="5">
        <v>90720</v>
      </c>
      <c r="AU33" s="5">
        <v>88546.32</v>
      </c>
      <c r="AV33" s="5">
        <v>883</v>
      </c>
      <c r="AW33" s="5">
        <v>2016</v>
      </c>
      <c r="AX33" s="5">
        <v>148</v>
      </c>
      <c r="AY33" s="5">
        <v>143</v>
      </c>
      <c r="AZ33" s="5">
        <v>6</v>
      </c>
      <c r="BA33" s="5">
        <v>102960</v>
      </c>
      <c r="BB33" s="5">
        <v>98569.52</v>
      </c>
      <c r="BC33" s="5">
        <v>883</v>
      </c>
      <c r="BD33" s="5">
        <v>2288</v>
      </c>
      <c r="BE33" s="5">
        <v>143</v>
      </c>
      <c r="BF33" s="5">
        <v>135</v>
      </c>
      <c r="BG33" s="5">
        <v>6</v>
      </c>
      <c r="BH33" s="5">
        <v>97200</v>
      </c>
      <c r="BI33" s="5">
        <v>93852.72</v>
      </c>
      <c r="BJ33" s="5">
        <v>884</v>
      </c>
      <c r="BK33" s="5">
        <v>2160</v>
      </c>
      <c r="BL33" s="5">
        <v>100</v>
      </c>
      <c r="BM33" s="5">
        <v>94</v>
      </c>
      <c r="BN33" s="5">
        <v>4</v>
      </c>
      <c r="BO33" s="5">
        <v>67680</v>
      </c>
      <c r="BP33" s="5">
        <v>64926.88</v>
      </c>
      <c r="BQ33" s="5">
        <v>884</v>
      </c>
      <c r="BR33" s="5">
        <v>1504</v>
      </c>
      <c r="BS33" s="5">
        <v>88</v>
      </c>
      <c r="BT33" s="5">
        <v>84</v>
      </c>
      <c r="BU33" s="5">
        <v>4</v>
      </c>
      <c r="BV33" s="5">
        <v>60480</v>
      </c>
      <c r="BW33" s="5">
        <v>59030.88</v>
      </c>
      <c r="BX33" s="5">
        <v>885</v>
      </c>
      <c r="BY33" s="5">
        <v>1344</v>
      </c>
    </row>
    <row r="34" spans="1:77">
      <c r="A34" s="5" t="s">
        <v>69</v>
      </c>
      <c r="B34" s="5">
        <v>2143014492</v>
      </c>
      <c r="C34" s="5" t="s">
        <v>80</v>
      </c>
      <c r="D34" s="5" t="s">
        <v>80</v>
      </c>
      <c r="E34" s="5" t="s">
        <v>37</v>
      </c>
      <c r="G34" s="5" t="s">
        <v>75</v>
      </c>
      <c r="H34" s="23">
        <f>VLOOKUP($B34,'2022年下学期'!$B:$AE,16,FALSE)</f>
        <v>150</v>
      </c>
      <c r="I34" s="23">
        <f>VLOOKUP($B34,'2022年下学期'!$B:$AE,17,FALSE)</f>
        <v>6</v>
      </c>
      <c r="J34" s="23">
        <f>VLOOKUP($B34,'2022年下学期'!$B:$AE,18,FALSE)</f>
        <v>19</v>
      </c>
      <c r="K34" s="23">
        <f t="shared" si="0"/>
        <v>179</v>
      </c>
      <c r="L34" s="23">
        <f t="shared" si="1"/>
        <v>6</v>
      </c>
      <c r="M34" s="23">
        <f t="shared" si="2"/>
        <v>13</v>
      </c>
      <c r="N34" s="5">
        <v>179</v>
      </c>
      <c r="O34" s="5">
        <v>6</v>
      </c>
      <c r="P34" s="5">
        <v>13</v>
      </c>
      <c r="Q34" s="5" t="s">
        <v>447</v>
      </c>
      <c r="R34" s="5">
        <v>0</v>
      </c>
      <c r="S34" s="5">
        <v>0</v>
      </c>
      <c r="T34" s="5">
        <v>6</v>
      </c>
      <c r="U34" s="5">
        <v>13</v>
      </c>
      <c r="W34" s="5">
        <f t="shared" si="3"/>
        <v>7300</v>
      </c>
      <c r="X34" s="5">
        <f t="shared" si="4"/>
        <v>561.538461538462</v>
      </c>
      <c r="Y34" s="5">
        <f t="shared" si="5"/>
        <v>7900</v>
      </c>
      <c r="AA34" s="5">
        <f t="shared" si="6"/>
        <v>15200</v>
      </c>
      <c r="AB34" s="5">
        <v>175</v>
      </c>
      <c r="AC34" s="5">
        <v>127</v>
      </c>
      <c r="AD34" s="5">
        <v>13</v>
      </c>
      <c r="AE34" s="5">
        <v>91440</v>
      </c>
      <c r="AF34" s="5">
        <v>0</v>
      </c>
      <c r="AG34" s="5">
        <v>0</v>
      </c>
      <c r="AH34" s="5">
        <v>2032</v>
      </c>
      <c r="AI34" s="5">
        <v>0</v>
      </c>
      <c r="AJ34" s="5">
        <v>18</v>
      </c>
      <c r="AK34" s="5">
        <v>13</v>
      </c>
      <c r="AL34" s="5">
        <v>2</v>
      </c>
      <c r="AM34" s="5">
        <v>9360</v>
      </c>
      <c r="AN34" s="5">
        <v>0</v>
      </c>
      <c r="AO34" s="5">
        <v>0</v>
      </c>
      <c r="AP34" s="5">
        <v>208</v>
      </c>
      <c r="AQ34" s="5">
        <v>21</v>
      </c>
      <c r="AR34" s="5">
        <v>16</v>
      </c>
      <c r="AT34" s="5">
        <v>11520</v>
      </c>
      <c r="AW34" s="5">
        <v>256</v>
      </c>
      <c r="AX34" s="5">
        <v>30</v>
      </c>
      <c r="AY34" s="5">
        <v>22</v>
      </c>
      <c r="AZ34" s="5">
        <v>2</v>
      </c>
      <c r="BA34" s="5">
        <v>15840</v>
      </c>
      <c r="BD34" s="5">
        <v>352</v>
      </c>
      <c r="BE34" s="5">
        <v>23</v>
      </c>
      <c r="BF34" s="5">
        <v>15</v>
      </c>
      <c r="BG34" s="5">
        <v>2</v>
      </c>
      <c r="BH34" s="5">
        <v>10800</v>
      </c>
      <c r="BK34" s="5">
        <v>240</v>
      </c>
      <c r="BL34" s="5">
        <v>47</v>
      </c>
      <c r="BM34" s="5">
        <v>36</v>
      </c>
      <c r="BN34" s="5">
        <v>2</v>
      </c>
      <c r="BO34" s="5">
        <v>25920</v>
      </c>
      <c r="BR34" s="5">
        <v>576</v>
      </c>
      <c r="BS34" s="5">
        <v>36</v>
      </c>
      <c r="BT34" s="5">
        <v>25</v>
      </c>
      <c r="BU34" s="5">
        <v>2</v>
      </c>
      <c r="BV34" s="5">
        <v>18000</v>
      </c>
      <c r="BY34" s="5">
        <v>400</v>
      </c>
    </row>
    <row r="35" spans="1:35">
      <c r="A35" s="5" t="s">
        <v>69</v>
      </c>
      <c r="B35" s="5">
        <v>2143014493</v>
      </c>
      <c r="C35" s="5" t="s">
        <v>81</v>
      </c>
      <c r="D35" s="5" t="s">
        <v>81</v>
      </c>
      <c r="E35" s="5" t="s">
        <v>37</v>
      </c>
      <c r="G35" s="5" t="s">
        <v>71</v>
      </c>
      <c r="H35" s="23">
        <f>VLOOKUP($B35,'2022年下学期'!$B:$AE,16,FALSE)</f>
        <v>10</v>
      </c>
      <c r="I35" s="23">
        <f>VLOOKUP($B35,'2022年下学期'!$B:$AE,17,FALSE)</f>
        <v>1</v>
      </c>
      <c r="J35" s="23">
        <f>VLOOKUP($B35,'2022年下学期'!$B:$AE,18,FALSE)</f>
        <v>2</v>
      </c>
      <c r="K35" s="23">
        <f t="shared" si="0"/>
        <v>20</v>
      </c>
      <c r="L35" s="23">
        <f t="shared" si="1"/>
        <v>2</v>
      </c>
      <c r="M35" s="23">
        <f t="shared" si="2"/>
        <v>3</v>
      </c>
      <c r="N35" s="5">
        <v>20</v>
      </c>
      <c r="O35" s="5">
        <v>2</v>
      </c>
      <c r="P35" s="5">
        <v>3</v>
      </c>
      <c r="Q35" s="5" t="s">
        <v>455</v>
      </c>
      <c r="R35" s="5">
        <v>0</v>
      </c>
      <c r="S35" s="5">
        <v>0</v>
      </c>
      <c r="T35" s="5">
        <v>2</v>
      </c>
      <c r="U35" s="5">
        <v>3</v>
      </c>
      <c r="W35" s="5">
        <f t="shared" si="3"/>
        <v>4600</v>
      </c>
      <c r="X35" s="5">
        <f t="shared" si="4"/>
        <v>1533.33333333333</v>
      </c>
      <c r="Y35" s="5">
        <f t="shared" si="5"/>
        <v>0</v>
      </c>
      <c r="AA35" s="5">
        <f t="shared" si="6"/>
        <v>4600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</row>
    <row r="36" spans="1:77">
      <c r="A36" s="5" t="s">
        <v>69</v>
      </c>
      <c r="B36" s="5">
        <v>2143014494</v>
      </c>
      <c r="C36" s="5" t="s">
        <v>82</v>
      </c>
      <c r="D36" s="5" t="s">
        <v>82</v>
      </c>
      <c r="E36" s="5" t="s">
        <v>37</v>
      </c>
      <c r="G36" s="5" t="s">
        <v>75</v>
      </c>
      <c r="H36" s="23">
        <f>VLOOKUP($B36,'2022年下学期'!$B:$AE,16,FALSE)</f>
        <v>166</v>
      </c>
      <c r="I36" s="23">
        <f>VLOOKUP($B36,'2022年下学期'!$B:$AE,17,FALSE)</f>
        <v>6</v>
      </c>
      <c r="J36" s="23">
        <f>VLOOKUP($B36,'2022年下学期'!$B:$AE,18,FALSE)</f>
        <v>11</v>
      </c>
      <c r="K36" s="23">
        <f t="shared" si="0"/>
        <v>183</v>
      </c>
      <c r="L36" s="23">
        <f t="shared" si="1"/>
        <v>6</v>
      </c>
      <c r="M36" s="23">
        <f t="shared" si="2"/>
        <v>13</v>
      </c>
      <c r="N36" s="5">
        <v>183</v>
      </c>
      <c r="O36" s="5">
        <v>6</v>
      </c>
      <c r="P36" s="5">
        <v>13</v>
      </c>
      <c r="Q36" s="5" t="s">
        <v>447</v>
      </c>
      <c r="R36" s="5">
        <v>0</v>
      </c>
      <c r="S36" s="5">
        <v>0</v>
      </c>
      <c r="T36" s="5">
        <v>6</v>
      </c>
      <c r="U36" s="5">
        <v>13</v>
      </c>
      <c r="W36" s="5">
        <f t="shared" si="3"/>
        <v>7300</v>
      </c>
      <c r="X36" s="5">
        <f t="shared" si="4"/>
        <v>7561.42857142857</v>
      </c>
      <c r="Y36" s="5">
        <f t="shared" si="5"/>
        <v>7100</v>
      </c>
      <c r="AA36" s="5">
        <f t="shared" si="6"/>
        <v>14400</v>
      </c>
      <c r="AB36" s="5">
        <v>189</v>
      </c>
      <c r="AC36" s="5">
        <v>140</v>
      </c>
      <c r="AD36" s="5">
        <v>14</v>
      </c>
      <c r="AE36" s="5">
        <v>100800</v>
      </c>
      <c r="AF36" s="5">
        <v>98560</v>
      </c>
      <c r="AG36" s="5">
        <v>0</v>
      </c>
      <c r="AH36" s="5">
        <v>2240</v>
      </c>
      <c r="AI36" s="5">
        <v>7040</v>
      </c>
      <c r="AJ36" s="5">
        <v>30</v>
      </c>
      <c r="AK36" s="5">
        <v>20</v>
      </c>
      <c r="AL36" s="5">
        <v>2</v>
      </c>
      <c r="AM36" s="5">
        <v>14400</v>
      </c>
      <c r="AN36" s="5">
        <v>14080</v>
      </c>
      <c r="AO36" s="5">
        <v>0</v>
      </c>
      <c r="AP36" s="5">
        <v>320</v>
      </c>
      <c r="AQ36" s="5">
        <v>32</v>
      </c>
      <c r="AR36" s="5">
        <v>18</v>
      </c>
      <c r="AS36" s="5">
        <v>2</v>
      </c>
      <c r="AT36" s="5">
        <v>12960</v>
      </c>
      <c r="AU36" s="5">
        <v>12672</v>
      </c>
      <c r="AV36" s="5">
        <v>0</v>
      </c>
      <c r="AW36" s="5">
        <v>288</v>
      </c>
      <c r="AX36" s="5">
        <v>29</v>
      </c>
      <c r="AY36" s="5">
        <v>29</v>
      </c>
      <c r="AZ36" s="5">
        <v>2</v>
      </c>
      <c r="BA36" s="5">
        <v>20880</v>
      </c>
      <c r="BB36" s="5">
        <v>20416</v>
      </c>
      <c r="BC36" s="5">
        <v>0</v>
      </c>
      <c r="BD36" s="5">
        <v>464</v>
      </c>
      <c r="BE36" s="5">
        <v>35</v>
      </c>
      <c r="BF36" s="5">
        <v>20</v>
      </c>
      <c r="BG36" s="5">
        <v>2</v>
      </c>
      <c r="BH36" s="5">
        <v>14400</v>
      </c>
      <c r="BI36" s="5">
        <v>14080</v>
      </c>
      <c r="BJ36" s="5">
        <v>0</v>
      </c>
      <c r="BK36" s="5">
        <v>320</v>
      </c>
      <c r="BL36" s="5">
        <v>27</v>
      </c>
      <c r="BM36" s="5">
        <v>23</v>
      </c>
      <c r="BN36" s="5">
        <v>3</v>
      </c>
      <c r="BO36" s="5">
        <v>16560</v>
      </c>
      <c r="BP36" s="5">
        <v>16192</v>
      </c>
      <c r="BQ36" s="5">
        <v>0</v>
      </c>
      <c r="BR36" s="5">
        <v>368</v>
      </c>
      <c r="BS36" s="5">
        <v>36</v>
      </c>
      <c r="BT36" s="5">
        <v>30</v>
      </c>
      <c r="BU36" s="5">
        <v>3</v>
      </c>
      <c r="BV36" s="5">
        <v>21600</v>
      </c>
      <c r="BW36" s="5">
        <v>21120</v>
      </c>
      <c r="BX36" s="5">
        <v>0</v>
      </c>
      <c r="BY36" s="5">
        <v>480</v>
      </c>
    </row>
    <row r="37" spans="1:77">
      <c r="A37" s="5" t="s">
        <v>69</v>
      </c>
      <c r="B37" s="5">
        <v>2143014495</v>
      </c>
      <c r="C37" s="5" t="s">
        <v>83</v>
      </c>
      <c r="D37" s="5" t="s">
        <v>83</v>
      </c>
      <c r="E37" s="5" t="s">
        <v>37</v>
      </c>
      <c r="G37" s="5" t="s">
        <v>75</v>
      </c>
      <c r="H37" s="23">
        <f>VLOOKUP($B37,'2022年下学期'!$B:$AE,16,FALSE)</f>
        <v>414</v>
      </c>
      <c r="I37" s="23">
        <f>VLOOKUP($B37,'2022年下学期'!$B:$AE,17,FALSE)</f>
        <v>11</v>
      </c>
      <c r="J37" s="23">
        <f>VLOOKUP($B37,'2022年下学期'!$B:$AE,18,FALSE)</f>
        <v>24</v>
      </c>
      <c r="K37" s="23">
        <f t="shared" si="0"/>
        <v>435</v>
      </c>
      <c r="L37" s="23">
        <f t="shared" si="1"/>
        <v>12</v>
      </c>
      <c r="M37" s="23">
        <f t="shared" si="2"/>
        <v>19</v>
      </c>
      <c r="N37" s="5">
        <v>435</v>
      </c>
      <c r="O37" s="5">
        <v>12</v>
      </c>
      <c r="P37" s="5">
        <v>19</v>
      </c>
      <c r="Q37" s="5" t="s">
        <v>447</v>
      </c>
      <c r="R37" s="5">
        <v>0</v>
      </c>
      <c r="S37" s="5">
        <v>0</v>
      </c>
      <c r="T37" s="5">
        <v>12</v>
      </c>
      <c r="U37" s="5">
        <v>19</v>
      </c>
      <c r="W37" s="5">
        <f t="shared" si="3"/>
        <v>0</v>
      </c>
      <c r="X37" s="5">
        <f t="shared" si="4"/>
        <v>8175.35714285714</v>
      </c>
      <c r="Y37" s="5">
        <f t="shared" si="5"/>
        <v>0</v>
      </c>
      <c r="AA37" s="5">
        <f t="shared" si="6"/>
        <v>0</v>
      </c>
      <c r="AB37" s="5">
        <v>444</v>
      </c>
      <c r="AC37" s="5">
        <v>358</v>
      </c>
      <c r="AD37" s="5">
        <v>28</v>
      </c>
      <c r="AE37" s="5">
        <v>257760</v>
      </c>
      <c r="AF37" s="5">
        <v>228910</v>
      </c>
      <c r="AG37" s="5">
        <v>23122</v>
      </c>
      <c r="AH37" s="5">
        <v>5728</v>
      </c>
      <c r="AI37" s="5">
        <v>8175.35714285714</v>
      </c>
      <c r="AJ37" s="5">
        <v>55</v>
      </c>
      <c r="AK37" s="5">
        <v>52</v>
      </c>
      <c r="AL37" s="5">
        <v>4</v>
      </c>
      <c r="AM37" s="5">
        <v>37440</v>
      </c>
      <c r="AN37" s="5">
        <v>29286</v>
      </c>
      <c r="AP37" s="5">
        <v>832</v>
      </c>
      <c r="AQ37" s="5">
        <v>71</v>
      </c>
      <c r="AR37" s="5">
        <v>50</v>
      </c>
      <c r="AS37" s="5">
        <v>4</v>
      </c>
      <c r="AT37" s="5">
        <v>36000</v>
      </c>
      <c r="AU37" s="5">
        <v>28158</v>
      </c>
      <c r="AW37" s="5">
        <v>800</v>
      </c>
      <c r="AX37" s="5">
        <v>69</v>
      </c>
      <c r="AY37" s="5">
        <v>54</v>
      </c>
      <c r="AZ37" s="5">
        <v>4</v>
      </c>
      <c r="BA37" s="5">
        <v>38880</v>
      </c>
      <c r="BB37" s="5">
        <v>30410</v>
      </c>
      <c r="BD37" s="5">
        <v>864</v>
      </c>
      <c r="BE37" s="5">
        <v>81</v>
      </c>
      <c r="BF37" s="5">
        <v>71</v>
      </c>
      <c r="BG37" s="5">
        <v>4</v>
      </c>
      <c r="BH37" s="5">
        <v>51120</v>
      </c>
      <c r="BI37" s="5">
        <v>37768</v>
      </c>
      <c r="BK37" s="5">
        <v>1136</v>
      </c>
      <c r="BL37" s="5">
        <v>82</v>
      </c>
      <c r="BM37" s="5">
        <v>61</v>
      </c>
      <c r="BN37" s="5">
        <v>4</v>
      </c>
      <c r="BO37" s="5">
        <v>43920</v>
      </c>
      <c r="BP37" s="5">
        <v>34668</v>
      </c>
      <c r="BR37" s="5">
        <v>976</v>
      </c>
      <c r="BS37" s="5">
        <v>86</v>
      </c>
      <c r="BT37" s="5">
        <v>70</v>
      </c>
      <c r="BU37" s="5">
        <v>4</v>
      </c>
      <c r="BV37" s="5">
        <v>50400</v>
      </c>
      <c r="BW37" s="5">
        <v>40300</v>
      </c>
      <c r="BY37" s="5">
        <v>1120</v>
      </c>
    </row>
    <row r="38" spans="1:70">
      <c r="A38" s="5" t="s">
        <v>69</v>
      </c>
      <c r="B38" s="5">
        <v>2143014497</v>
      </c>
      <c r="C38" s="5" t="s">
        <v>84</v>
      </c>
      <c r="D38" s="5" t="s">
        <v>84</v>
      </c>
      <c r="E38" s="5" t="s">
        <v>37</v>
      </c>
      <c r="G38" s="5" t="s">
        <v>75</v>
      </c>
      <c r="H38" s="23">
        <f>VLOOKUP($B38,'2022年下学期'!$B:$AE,16,FALSE)</f>
        <v>38</v>
      </c>
      <c r="I38" s="23">
        <f>VLOOKUP($B38,'2022年下学期'!$B:$AE,17,FALSE)</f>
        <v>4</v>
      </c>
      <c r="J38" s="23">
        <f>VLOOKUP($B38,'2022年下学期'!$B:$AE,18,FALSE)</f>
        <v>8</v>
      </c>
      <c r="K38" s="23">
        <f t="shared" si="0"/>
        <v>33</v>
      </c>
      <c r="L38" s="23">
        <f t="shared" si="1"/>
        <v>3</v>
      </c>
      <c r="M38" s="23">
        <f t="shared" si="2"/>
        <v>6</v>
      </c>
      <c r="N38" s="5">
        <v>33</v>
      </c>
      <c r="O38" s="5">
        <v>3</v>
      </c>
      <c r="P38" s="5">
        <v>6</v>
      </c>
      <c r="Q38" s="5" t="s">
        <v>455</v>
      </c>
      <c r="R38" s="5">
        <v>0</v>
      </c>
      <c r="S38" s="5">
        <v>0</v>
      </c>
      <c r="T38" s="5">
        <v>3</v>
      </c>
      <c r="U38" s="5">
        <v>6</v>
      </c>
      <c r="W38" s="5">
        <f t="shared" si="3"/>
        <v>7200</v>
      </c>
      <c r="X38" s="5">
        <f t="shared" si="4"/>
        <v>6766.5</v>
      </c>
      <c r="Y38" s="5">
        <f t="shared" si="5"/>
        <v>9600</v>
      </c>
      <c r="AA38" s="5">
        <f t="shared" si="6"/>
        <v>16800</v>
      </c>
      <c r="AB38" s="5">
        <v>34</v>
      </c>
      <c r="AC38" s="5">
        <v>31</v>
      </c>
      <c r="AD38" s="5">
        <v>4</v>
      </c>
      <c r="AE38" s="5">
        <v>22320</v>
      </c>
      <c r="AF38" s="5">
        <v>19866</v>
      </c>
      <c r="AG38" s="5">
        <v>2206</v>
      </c>
      <c r="AH38" s="5">
        <v>250</v>
      </c>
      <c r="AI38" s="5">
        <v>4966.5</v>
      </c>
      <c r="AQ38" s="5">
        <v>5</v>
      </c>
      <c r="AR38" s="5">
        <v>5</v>
      </c>
      <c r="AS38" s="5">
        <v>1</v>
      </c>
      <c r="AT38" s="5">
        <v>3600</v>
      </c>
      <c r="AU38" s="5">
        <v>3204</v>
      </c>
      <c r="AV38" s="5">
        <v>356</v>
      </c>
      <c r="AW38" s="5">
        <v>40</v>
      </c>
      <c r="BE38" s="5">
        <v>11</v>
      </c>
      <c r="BF38" s="5">
        <v>9</v>
      </c>
      <c r="BG38" s="5">
        <v>2</v>
      </c>
      <c r="BH38" s="5">
        <v>6480</v>
      </c>
      <c r="BI38" s="5">
        <v>5768</v>
      </c>
      <c r="BJ38" s="5">
        <v>640</v>
      </c>
      <c r="BK38" s="5">
        <v>72</v>
      </c>
      <c r="BL38" s="5">
        <v>18</v>
      </c>
      <c r="BM38" s="5">
        <v>17</v>
      </c>
      <c r="BN38" s="5">
        <v>2</v>
      </c>
      <c r="BO38" s="5">
        <v>12240</v>
      </c>
      <c r="BP38" s="5">
        <v>10894</v>
      </c>
      <c r="BQ38" s="5">
        <v>1210</v>
      </c>
      <c r="BR38" s="5">
        <v>136</v>
      </c>
    </row>
    <row r="39" spans="1:76">
      <c r="A39" s="5" t="s">
        <v>69</v>
      </c>
      <c r="B39" s="5">
        <v>2143014498</v>
      </c>
      <c r="C39" s="5" t="s">
        <v>85</v>
      </c>
      <c r="D39" s="5" t="s">
        <v>85</v>
      </c>
      <c r="E39" s="5" t="s">
        <v>37</v>
      </c>
      <c r="G39" s="5" t="s">
        <v>71</v>
      </c>
      <c r="H39" s="23">
        <f>VLOOKUP($B39,'2022年下学期'!$B:$AE,16,FALSE)</f>
        <v>623</v>
      </c>
      <c r="I39" s="23">
        <f>VLOOKUP($B39,'2022年下学期'!$B:$AE,17,FALSE)</f>
        <v>13</v>
      </c>
      <c r="J39" s="23">
        <f>VLOOKUP($B39,'2022年下学期'!$B:$AE,18,FALSE)</f>
        <v>39</v>
      </c>
      <c r="K39" s="23">
        <f t="shared" si="0"/>
        <v>619</v>
      </c>
      <c r="L39" s="23">
        <f t="shared" si="1"/>
        <v>13</v>
      </c>
      <c r="M39" s="23">
        <f t="shared" si="2"/>
        <v>34</v>
      </c>
      <c r="N39" s="5">
        <v>619</v>
      </c>
      <c r="O39" s="5">
        <v>13</v>
      </c>
      <c r="P39" s="5">
        <v>34</v>
      </c>
      <c r="Q39" s="5" t="s">
        <v>447</v>
      </c>
      <c r="R39" s="5">
        <v>0</v>
      </c>
      <c r="S39" s="5">
        <v>0</v>
      </c>
      <c r="T39" s="5">
        <v>13</v>
      </c>
      <c r="U39" s="5">
        <v>34</v>
      </c>
      <c r="W39" s="5">
        <f t="shared" si="3"/>
        <v>0</v>
      </c>
      <c r="X39" s="5">
        <f t="shared" si="4"/>
        <v>10762.1142857143</v>
      </c>
      <c r="Y39" s="5">
        <f t="shared" si="5"/>
        <v>0</v>
      </c>
      <c r="AA39" s="5">
        <f t="shared" si="6"/>
        <v>0</v>
      </c>
      <c r="AB39" s="5">
        <v>675</v>
      </c>
      <c r="AC39" s="5">
        <v>528</v>
      </c>
      <c r="AD39" s="5">
        <v>35</v>
      </c>
      <c r="AE39" s="5">
        <v>380160</v>
      </c>
      <c r="AF39" s="5">
        <v>376674</v>
      </c>
      <c r="AG39" s="5">
        <v>3486</v>
      </c>
      <c r="AI39" s="5">
        <v>10762.1142857143</v>
      </c>
      <c r="AK39" s="5">
        <v>83</v>
      </c>
      <c r="AL39" s="5">
        <v>4</v>
      </c>
      <c r="AM39" s="5">
        <v>59760</v>
      </c>
      <c r="AN39" s="5">
        <v>59000</v>
      </c>
      <c r="AO39" s="5">
        <v>760</v>
      </c>
      <c r="AR39" s="5">
        <v>87</v>
      </c>
      <c r="AS39" s="5">
        <v>4</v>
      </c>
      <c r="AT39" s="5">
        <v>62640</v>
      </c>
      <c r="AU39" s="5">
        <v>62000</v>
      </c>
      <c r="AV39" s="5">
        <v>640</v>
      </c>
      <c r="AY39" s="5">
        <v>87</v>
      </c>
      <c r="AZ39" s="5">
        <v>4</v>
      </c>
      <c r="BA39" s="5">
        <v>62640</v>
      </c>
      <c r="BB39" s="5">
        <v>62040</v>
      </c>
      <c r="BC39" s="5">
        <v>600</v>
      </c>
      <c r="BF39" s="5">
        <v>77</v>
      </c>
      <c r="BG39" s="5">
        <v>4</v>
      </c>
      <c r="BH39" s="5">
        <v>55440</v>
      </c>
      <c r="BI39" s="5">
        <v>55108</v>
      </c>
      <c r="BJ39" s="5">
        <v>332</v>
      </c>
      <c r="BM39" s="5">
        <v>104</v>
      </c>
      <c r="BN39" s="5">
        <v>6</v>
      </c>
      <c r="BO39" s="5">
        <v>74880</v>
      </c>
      <c r="BP39" s="5">
        <v>74494</v>
      </c>
      <c r="BQ39" s="5">
        <v>386</v>
      </c>
      <c r="BT39" s="5">
        <v>90</v>
      </c>
      <c r="BU39" s="5">
        <v>4</v>
      </c>
      <c r="BV39" s="5">
        <v>64800</v>
      </c>
      <c r="BW39" s="5">
        <v>64032</v>
      </c>
      <c r="BX39" s="5">
        <v>768</v>
      </c>
    </row>
    <row r="40" spans="1:77">
      <c r="A40" s="5" t="s">
        <v>69</v>
      </c>
      <c r="B40" s="5">
        <v>2143014499</v>
      </c>
      <c r="C40" s="5" t="s">
        <v>86</v>
      </c>
      <c r="D40" s="5" t="s">
        <v>86</v>
      </c>
      <c r="E40" s="5" t="s">
        <v>37</v>
      </c>
      <c r="G40" s="5" t="s">
        <v>71</v>
      </c>
      <c r="H40" s="23">
        <f>VLOOKUP($B40,'2022年下学期'!$B:$AE,16,FALSE)</f>
        <v>32</v>
      </c>
      <c r="I40" s="23">
        <f>VLOOKUP($B40,'2022年下学期'!$B:$AE,17,FALSE)</f>
        <v>6</v>
      </c>
      <c r="J40" s="23">
        <f>VLOOKUP($B40,'2022年下学期'!$B:$AE,18,FALSE)</f>
        <v>8</v>
      </c>
      <c r="K40" s="23">
        <f t="shared" si="0"/>
        <v>53</v>
      </c>
      <c r="L40" s="23">
        <f t="shared" si="1"/>
        <v>6</v>
      </c>
      <c r="M40" s="23">
        <f t="shared" si="2"/>
        <v>8</v>
      </c>
      <c r="N40" s="5">
        <v>53</v>
      </c>
      <c r="O40" s="5">
        <v>6</v>
      </c>
      <c r="P40" s="5">
        <v>8</v>
      </c>
      <c r="Q40" s="5" t="s">
        <v>447</v>
      </c>
      <c r="R40" s="5">
        <v>0</v>
      </c>
      <c r="S40" s="5">
        <v>0</v>
      </c>
      <c r="T40" s="5">
        <v>6</v>
      </c>
      <c r="U40" s="5">
        <v>8</v>
      </c>
      <c r="W40" s="5">
        <f t="shared" si="3"/>
        <v>13600</v>
      </c>
      <c r="X40" s="5">
        <f t="shared" si="4"/>
        <v>1942.85714285714</v>
      </c>
      <c r="Y40" s="5">
        <f t="shared" si="5"/>
        <v>13600</v>
      </c>
      <c r="AA40" s="5">
        <f t="shared" si="6"/>
        <v>27200</v>
      </c>
      <c r="AB40" s="5">
        <v>47</v>
      </c>
      <c r="AC40" s="5">
        <v>40</v>
      </c>
      <c r="AD40" s="5">
        <v>7</v>
      </c>
      <c r="AE40" s="5">
        <v>28800</v>
      </c>
      <c r="AF40" s="5">
        <v>0</v>
      </c>
      <c r="AG40" s="5">
        <v>0</v>
      </c>
      <c r="AH40" s="5">
        <v>640</v>
      </c>
      <c r="AI40" s="5">
        <v>0</v>
      </c>
      <c r="AJ40" s="5">
        <v>4</v>
      </c>
      <c r="AK40" s="5">
        <v>3</v>
      </c>
      <c r="AL40" s="5">
        <v>1</v>
      </c>
      <c r="AM40" s="5">
        <v>2160</v>
      </c>
      <c r="AP40" s="5">
        <v>48</v>
      </c>
      <c r="AQ40" s="5">
        <v>7</v>
      </c>
      <c r="AR40" s="5">
        <v>5</v>
      </c>
      <c r="AS40" s="5">
        <v>1</v>
      </c>
      <c r="AT40" s="5">
        <v>3600</v>
      </c>
      <c r="AW40" s="5">
        <v>80</v>
      </c>
      <c r="AX40" s="5">
        <v>2</v>
      </c>
      <c r="AY40" s="5">
        <v>2</v>
      </c>
      <c r="AZ40" s="5">
        <v>1</v>
      </c>
      <c r="BA40" s="5">
        <v>1440</v>
      </c>
      <c r="BD40" s="5">
        <v>32</v>
      </c>
      <c r="BE40" s="5">
        <v>12</v>
      </c>
      <c r="BF40" s="5">
        <v>11</v>
      </c>
      <c r="BG40" s="5">
        <v>1</v>
      </c>
      <c r="BH40" s="5">
        <v>7920</v>
      </c>
      <c r="BK40" s="5">
        <v>176</v>
      </c>
      <c r="BL40" s="5">
        <v>10</v>
      </c>
      <c r="BM40" s="5">
        <v>8</v>
      </c>
      <c r="BN40" s="5">
        <v>1</v>
      </c>
      <c r="BO40" s="5">
        <v>5760</v>
      </c>
      <c r="BR40" s="5">
        <v>128</v>
      </c>
      <c r="BS40" s="5">
        <v>12</v>
      </c>
      <c r="BT40" s="5">
        <v>11</v>
      </c>
      <c r="BU40" s="5">
        <v>2</v>
      </c>
      <c r="BV40" s="5">
        <v>7920</v>
      </c>
      <c r="BY40" s="5">
        <v>176</v>
      </c>
    </row>
    <row r="41" spans="1:35">
      <c r="A41" s="5" t="s">
        <v>69</v>
      </c>
      <c r="B41" s="5">
        <v>2143014500</v>
      </c>
      <c r="C41" s="5" t="s">
        <v>87</v>
      </c>
      <c r="D41" s="5" t="s">
        <v>87</v>
      </c>
      <c r="E41" s="5" t="s">
        <v>37</v>
      </c>
      <c r="G41" s="5" t="s">
        <v>71</v>
      </c>
      <c r="H41" s="23">
        <f>VLOOKUP($B41,'2022年下学期'!$B:$AE,16,FALSE)</f>
        <v>6</v>
      </c>
      <c r="I41" s="23">
        <f>VLOOKUP($B41,'2022年下学期'!$B:$AE,17,FALSE)</f>
        <v>1</v>
      </c>
      <c r="J41" s="23">
        <f>VLOOKUP($B41,'2022年下学期'!$B:$AE,18,FALSE)</f>
        <v>4</v>
      </c>
      <c r="K41" s="23">
        <f t="shared" si="0"/>
        <v>17</v>
      </c>
      <c r="L41" s="23">
        <f t="shared" si="1"/>
        <v>2</v>
      </c>
      <c r="M41" s="23">
        <f t="shared" si="2"/>
        <v>4</v>
      </c>
      <c r="N41" s="5">
        <v>17</v>
      </c>
      <c r="O41" s="5">
        <v>2</v>
      </c>
      <c r="P41" s="5">
        <v>4</v>
      </c>
      <c r="Q41" s="5" t="s">
        <v>455</v>
      </c>
      <c r="R41" s="5">
        <v>0</v>
      </c>
      <c r="S41" s="5">
        <v>0</v>
      </c>
      <c r="T41" s="5">
        <v>2</v>
      </c>
      <c r="U41" s="5">
        <v>4</v>
      </c>
      <c r="W41" s="5">
        <f t="shared" si="3"/>
        <v>4800</v>
      </c>
      <c r="X41" s="5">
        <f t="shared" si="4"/>
        <v>1200</v>
      </c>
      <c r="Y41" s="5">
        <f t="shared" si="5"/>
        <v>0</v>
      </c>
      <c r="AA41" s="5">
        <f t="shared" si="6"/>
        <v>4800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</row>
    <row r="42" spans="1:35">
      <c r="A42" s="5" t="s">
        <v>69</v>
      </c>
      <c r="B42" s="5">
        <v>2143014501</v>
      </c>
      <c r="C42" s="5" t="s">
        <v>88</v>
      </c>
      <c r="D42" s="5" t="s">
        <v>88</v>
      </c>
      <c r="E42" s="5" t="s">
        <v>37</v>
      </c>
      <c r="G42" s="5" t="s">
        <v>75</v>
      </c>
      <c r="H42" s="23">
        <f>VLOOKUP($B42,'2022年下学期'!$B:$AE,16,FALSE)</f>
        <v>6</v>
      </c>
      <c r="I42" s="23">
        <f>VLOOKUP($B42,'2022年下学期'!$B:$AE,17,FALSE)</f>
        <v>2</v>
      </c>
      <c r="J42" s="23">
        <f>VLOOKUP($B42,'2022年下学期'!$B:$AE,18,FALSE)</f>
        <v>3</v>
      </c>
      <c r="K42" s="23">
        <f t="shared" si="0"/>
        <v>12</v>
      </c>
      <c r="L42" s="23">
        <f t="shared" si="1"/>
        <v>3</v>
      </c>
      <c r="M42" s="23">
        <f t="shared" si="2"/>
        <v>4</v>
      </c>
      <c r="N42" s="5">
        <v>12</v>
      </c>
      <c r="O42" s="5">
        <v>3</v>
      </c>
      <c r="P42" s="5">
        <v>4</v>
      </c>
      <c r="Q42" s="5" t="s">
        <v>455</v>
      </c>
      <c r="R42" s="5">
        <v>0</v>
      </c>
      <c r="S42" s="5">
        <v>0</v>
      </c>
      <c r="T42" s="5">
        <v>3</v>
      </c>
      <c r="U42" s="5">
        <v>4</v>
      </c>
      <c r="W42" s="5">
        <f t="shared" si="3"/>
        <v>6800</v>
      </c>
      <c r="X42" s="5">
        <f t="shared" si="4"/>
        <v>1700</v>
      </c>
      <c r="Y42" s="5">
        <f t="shared" si="5"/>
        <v>0</v>
      </c>
      <c r="AA42" s="5">
        <f t="shared" si="6"/>
        <v>6800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</row>
    <row r="43" spans="1:77">
      <c r="A43" s="5" t="s">
        <v>69</v>
      </c>
      <c r="B43" s="5">
        <v>2143014502</v>
      </c>
      <c r="C43" s="5" t="s">
        <v>89</v>
      </c>
      <c r="D43" s="5" t="s">
        <v>89</v>
      </c>
      <c r="E43" s="5" t="s">
        <v>37</v>
      </c>
      <c r="G43" s="5" t="s">
        <v>71</v>
      </c>
      <c r="H43" s="23">
        <f>VLOOKUP($B43,'2022年下学期'!$B:$AE,16,FALSE)</f>
        <v>76</v>
      </c>
      <c r="I43" s="23">
        <f>VLOOKUP($B43,'2022年下学期'!$B:$AE,17,FALSE)</f>
        <v>6</v>
      </c>
      <c r="J43" s="23">
        <f>VLOOKUP($B43,'2022年下学期'!$B:$AE,18,FALSE)</f>
        <v>8</v>
      </c>
      <c r="K43" s="23">
        <f t="shared" si="0"/>
        <v>86</v>
      </c>
      <c r="L43" s="23">
        <f t="shared" si="1"/>
        <v>6</v>
      </c>
      <c r="M43" s="23">
        <f t="shared" si="2"/>
        <v>10</v>
      </c>
      <c r="N43" s="5">
        <v>86</v>
      </c>
      <c r="O43" s="5">
        <v>6</v>
      </c>
      <c r="P43" s="5">
        <v>10</v>
      </c>
      <c r="Q43" s="5" t="s">
        <v>447</v>
      </c>
      <c r="R43" s="5">
        <v>0</v>
      </c>
      <c r="S43" s="5">
        <v>0</v>
      </c>
      <c r="T43" s="5">
        <v>6</v>
      </c>
      <c r="U43" s="5">
        <v>10</v>
      </c>
      <c r="W43" s="5">
        <f t="shared" si="3"/>
        <v>14000</v>
      </c>
      <c r="X43" s="5">
        <f t="shared" si="4"/>
        <v>22448</v>
      </c>
      <c r="Y43" s="5">
        <f t="shared" si="5"/>
        <v>13600</v>
      </c>
      <c r="AA43" s="5">
        <f t="shared" si="6"/>
        <v>27600</v>
      </c>
      <c r="AB43" s="5">
        <v>88</v>
      </c>
      <c r="AC43" s="5">
        <v>12</v>
      </c>
      <c r="AD43" s="5">
        <v>1</v>
      </c>
      <c r="AE43" s="5">
        <v>8640</v>
      </c>
      <c r="AF43" s="5">
        <v>8448</v>
      </c>
      <c r="AG43" s="5">
        <v>0</v>
      </c>
      <c r="AH43" s="5">
        <v>192</v>
      </c>
      <c r="AI43" s="5">
        <v>8448</v>
      </c>
      <c r="AJ43" s="5">
        <v>7</v>
      </c>
      <c r="AK43" s="5">
        <v>0</v>
      </c>
      <c r="AQ43" s="5">
        <v>13</v>
      </c>
      <c r="AR43" s="5">
        <v>0</v>
      </c>
      <c r="AX43" s="5">
        <v>13</v>
      </c>
      <c r="AY43" s="5">
        <v>0</v>
      </c>
      <c r="BE43" s="5">
        <v>16</v>
      </c>
      <c r="BF43" s="5">
        <v>0</v>
      </c>
      <c r="BL43" s="5">
        <v>15</v>
      </c>
      <c r="BM43" s="5">
        <v>0</v>
      </c>
      <c r="BS43" s="5">
        <v>24</v>
      </c>
      <c r="BT43" s="5">
        <v>12</v>
      </c>
      <c r="BU43" s="5">
        <v>1</v>
      </c>
      <c r="BV43" s="5">
        <v>8640</v>
      </c>
      <c r="BW43" s="5">
        <v>8448</v>
      </c>
      <c r="BX43" s="5">
        <v>0</v>
      </c>
      <c r="BY43" s="5">
        <v>192</v>
      </c>
    </row>
    <row r="44" spans="1:77">
      <c r="A44" s="5" t="s">
        <v>69</v>
      </c>
      <c r="B44" s="5">
        <v>2143014503</v>
      </c>
      <c r="C44" s="5" t="s">
        <v>90</v>
      </c>
      <c r="D44" s="5" t="s">
        <v>90</v>
      </c>
      <c r="E44" s="5" t="s">
        <v>37</v>
      </c>
      <c r="G44" s="5" t="s">
        <v>75</v>
      </c>
      <c r="H44" s="23">
        <f>VLOOKUP($B44,'2022年下学期'!$B:$AE,16,FALSE)</f>
        <v>356</v>
      </c>
      <c r="I44" s="23">
        <f>VLOOKUP($B44,'2022年下学期'!$B:$AE,17,FALSE)</f>
        <v>11</v>
      </c>
      <c r="J44" s="23">
        <f>VLOOKUP($B44,'2022年下学期'!$B:$AE,18,FALSE)</f>
        <v>27</v>
      </c>
      <c r="K44" s="23">
        <f t="shared" si="0"/>
        <v>392</v>
      </c>
      <c r="L44" s="23">
        <f t="shared" si="1"/>
        <v>12</v>
      </c>
      <c r="M44" s="23">
        <f t="shared" si="2"/>
        <v>24</v>
      </c>
      <c r="N44" s="5">
        <v>392</v>
      </c>
      <c r="O44" s="5">
        <v>12</v>
      </c>
      <c r="P44" s="5">
        <v>24</v>
      </c>
      <c r="Q44" s="5" t="s">
        <v>447</v>
      </c>
      <c r="R44" s="5">
        <v>0</v>
      </c>
      <c r="S44" s="5">
        <v>0</v>
      </c>
      <c r="T44" s="5">
        <v>12</v>
      </c>
      <c r="U44" s="5">
        <v>24</v>
      </c>
      <c r="W44" s="5">
        <f t="shared" si="3"/>
        <v>0</v>
      </c>
      <c r="X44" s="5">
        <f t="shared" si="4"/>
        <v>8900.57142857143</v>
      </c>
      <c r="Y44" s="5">
        <f t="shared" si="5"/>
        <v>0</v>
      </c>
      <c r="AA44" s="5">
        <f t="shared" si="6"/>
        <v>0</v>
      </c>
      <c r="AB44" s="5">
        <v>354</v>
      </c>
      <c r="AC44" s="5">
        <v>354</v>
      </c>
      <c r="AD44" s="5">
        <v>28</v>
      </c>
      <c r="AE44" s="5">
        <v>254880</v>
      </c>
      <c r="AF44" s="5">
        <v>249216</v>
      </c>
      <c r="AH44" s="5">
        <v>5664</v>
      </c>
      <c r="AI44" s="5">
        <v>8900.57142857143</v>
      </c>
      <c r="AJ44" s="5">
        <v>49</v>
      </c>
      <c r="AK44" s="5">
        <v>49</v>
      </c>
      <c r="AL44" s="5">
        <v>6</v>
      </c>
      <c r="AM44" s="5">
        <v>35280</v>
      </c>
      <c r="AN44" s="5">
        <v>34496</v>
      </c>
      <c r="AP44" s="5">
        <v>784</v>
      </c>
      <c r="AQ44" s="5">
        <v>47</v>
      </c>
      <c r="AR44" s="5">
        <v>47</v>
      </c>
      <c r="AS44" s="5">
        <v>6</v>
      </c>
      <c r="AT44" s="5">
        <v>33840</v>
      </c>
      <c r="AU44" s="5">
        <v>33088</v>
      </c>
      <c r="AW44" s="5">
        <v>752</v>
      </c>
      <c r="AX44" s="5">
        <v>59</v>
      </c>
      <c r="AY44" s="5">
        <v>59</v>
      </c>
      <c r="AZ44" s="5">
        <v>6</v>
      </c>
      <c r="BA44" s="5">
        <v>42480</v>
      </c>
      <c r="BB44" s="5">
        <v>41536</v>
      </c>
      <c r="BD44" s="5">
        <v>944</v>
      </c>
      <c r="BE44" s="5">
        <v>61</v>
      </c>
      <c r="BF44" s="5">
        <v>61</v>
      </c>
      <c r="BG44" s="5">
        <v>6</v>
      </c>
      <c r="BH44" s="5">
        <v>43920</v>
      </c>
      <c r="BI44" s="5">
        <v>42944</v>
      </c>
      <c r="BK44" s="5">
        <v>976</v>
      </c>
      <c r="BL44" s="5">
        <v>68</v>
      </c>
      <c r="BM44" s="5">
        <v>68</v>
      </c>
      <c r="BN44" s="5">
        <v>6</v>
      </c>
      <c r="BO44" s="5">
        <v>48960</v>
      </c>
      <c r="BP44" s="5">
        <v>47872</v>
      </c>
      <c r="BR44" s="5">
        <v>1088</v>
      </c>
      <c r="BS44" s="5">
        <v>70</v>
      </c>
      <c r="BT44" s="5">
        <v>70</v>
      </c>
      <c r="BU44" s="5">
        <v>6</v>
      </c>
      <c r="BV44" s="5">
        <v>50400</v>
      </c>
      <c r="BW44" s="5">
        <v>49280</v>
      </c>
      <c r="BY44" s="5">
        <v>1120</v>
      </c>
    </row>
    <row r="45" spans="1:77">
      <c r="A45" s="5" t="s">
        <v>69</v>
      </c>
      <c r="B45" s="5">
        <v>2143014504</v>
      </c>
      <c r="C45" s="5" t="s">
        <v>91</v>
      </c>
      <c r="D45" s="5" t="s">
        <v>91</v>
      </c>
      <c r="E45" s="5" t="s">
        <v>37</v>
      </c>
      <c r="G45" s="5" t="s">
        <v>75</v>
      </c>
      <c r="H45" s="23">
        <f>VLOOKUP($B45,'2022年下学期'!$B:$AE,16,FALSE)</f>
        <v>670</v>
      </c>
      <c r="I45" s="23">
        <f>VLOOKUP($B45,'2022年下学期'!$B:$AE,17,FALSE)</f>
        <v>16</v>
      </c>
      <c r="J45" s="23">
        <f>VLOOKUP($B45,'2022年下学期'!$B:$AE,18,FALSE)</f>
        <v>37</v>
      </c>
      <c r="K45" s="23">
        <f t="shared" si="0"/>
        <v>663</v>
      </c>
      <c r="L45" s="23">
        <f t="shared" si="1"/>
        <v>15</v>
      </c>
      <c r="M45" s="23">
        <f t="shared" si="2"/>
        <v>34</v>
      </c>
      <c r="N45" s="5">
        <v>663</v>
      </c>
      <c r="O45" s="5">
        <v>15</v>
      </c>
      <c r="P45" s="5">
        <v>34</v>
      </c>
      <c r="Q45" s="5" t="s">
        <v>447</v>
      </c>
      <c r="R45" s="5">
        <v>0</v>
      </c>
      <c r="S45" s="5">
        <v>0</v>
      </c>
      <c r="T45" s="5">
        <v>15</v>
      </c>
      <c r="U45" s="5">
        <v>34</v>
      </c>
      <c r="W45" s="5">
        <f t="shared" si="3"/>
        <v>0</v>
      </c>
      <c r="X45" s="5">
        <f t="shared" si="4"/>
        <v>10311.5294117647</v>
      </c>
      <c r="Y45" s="5">
        <f t="shared" si="5"/>
        <v>0</v>
      </c>
      <c r="AA45" s="5">
        <f t="shared" si="6"/>
        <v>0</v>
      </c>
      <c r="AB45" s="5">
        <v>670</v>
      </c>
      <c r="AC45" s="5">
        <v>498</v>
      </c>
      <c r="AD45" s="5">
        <v>34</v>
      </c>
      <c r="AE45" s="5">
        <v>358560</v>
      </c>
      <c r="AF45" s="5">
        <v>350592</v>
      </c>
      <c r="AH45" s="5">
        <v>7968</v>
      </c>
      <c r="AI45" s="5">
        <v>10311.5294117647</v>
      </c>
      <c r="AJ45" s="5">
        <v>110</v>
      </c>
      <c r="AK45" s="5">
        <v>83</v>
      </c>
      <c r="AL45" s="5">
        <v>6</v>
      </c>
      <c r="AM45" s="5">
        <v>59760</v>
      </c>
      <c r="AN45" s="5">
        <v>58432</v>
      </c>
      <c r="AP45" s="5">
        <v>1328</v>
      </c>
      <c r="AQ45" s="5">
        <v>116</v>
      </c>
      <c r="AR45" s="5">
        <v>99</v>
      </c>
      <c r="AS45" s="5">
        <v>6</v>
      </c>
      <c r="AT45" s="5">
        <v>71280</v>
      </c>
      <c r="AU45" s="5">
        <v>69696</v>
      </c>
      <c r="AW45" s="5">
        <v>1584</v>
      </c>
      <c r="AX45" s="5">
        <v>125</v>
      </c>
      <c r="AY45" s="5">
        <v>88</v>
      </c>
      <c r="AZ45" s="5">
        <v>6</v>
      </c>
      <c r="BA45" s="5">
        <v>63360</v>
      </c>
      <c r="BB45" s="5">
        <v>61952</v>
      </c>
      <c r="BD45" s="5">
        <v>1408</v>
      </c>
      <c r="BE45" s="5">
        <v>100</v>
      </c>
      <c r="BF45" s="5">
        <v>69</v>
      </c>
      <c r="BG45" s="5">
        <v>4</v>
      </c>
      <c r="BH45" s="5">
        <v>49680</v>
      </c>
      <c r="BI45" s="5">
        <v>48576</v>
      </c>
      <c r="BK45" s="5">
        <v>1104</v>
      </c>
      <c r="BL45" s="5">
        <v>110</v>
      </c>
      <c r="BM45" s="5">
        <v>78</v>
      </c>
      <c r="BN45" s="5">
        <v>4</v>
      </c>
      <c r="BO45" s="5">
        <v>56160</v>
      </c>
      <c r="BP45" s="5">
        <v>54912</v>
      </c>
      <c r="BR45" s="5">
        <v>1248</v>
      </c>
      <c r="BS45" s="5">
        <v>109</v>
      </c>
      <c r="BT45" s="5">
        <v>81</v>
      </c>
      <c r="BU45" s="5">
        <v>4</v>
      </c>
      <c r="BV45" s="5">
        <v>58320</v>
      </c>
      <c r="BW45" s="5">
        <v>57024</v>
      </c>
      <c r="BY45" s="5">
        <v>1296</v>
      </c>
    </row>
    <row r="46" spans="1:98">
      <c r="A46" s="5" t="s">
        <v>69</v>
      </c>
      <c r="B46" s="5">
        <v>3143014083</v>
      </c>
      <c r="C46" s="5" t="s">
        <v>92</v>
      </c>
      <c r="D46" s="5" t="s">
        <v>92</v>
      </c>
      <c r="E46" s="5" t="s">
        <v>37</v>
      </c>
      <c r="G46" s="5" t="s">
        <v>75</v>
      </c>
      <c r="H46" s="23">
        <f>VLOOKUP($B46,'2022年下学期'!$B:$AE,16,FALSE)</f>
        <v>1271</v>
      </c>
      <c r="I46" s="23">
        <f>VLOOKUP($B46,'2022年下学期'!$B:$AE,17,FALSE)</f>
        <v>26</v>
      </c>
      <c r="J46" s="23">
        <f>VLOOKUP($B46,'2022年下学期'!$B:$AE,18,FALSE)</f>
        <v>89</v>
      </c>
      <c r="K46" s="23">
        <f t="shared" si="0"/>
        <v>1341</v>
      </c>
      <c r="L46" s="23">
        <f t="shared" si="1"/>
        <v>27</v>
      </c>
      <c r="M46" s="23">
        <f t="shared" si="2"/>
        <v>88</v>
      </c>
      <c r="N46" s="5">
        <v>1341</v>
      </c>
      <c r="O46" s="5">
        <v>0</v>
      </c>
      <c r="P46" s="5">
        <v>0</v>
      </c>
      <c r="Q46" s="5" t="s">
        <v>445</v>
      </c>
      <c r="R46" s="5">
        <v>27</v>
      </c>
      <c r="S46" s="5">
        <v>88</v>
      </c>
      <c r="T46" s="5">
        <v>27</v>
      </c>
      <c r="U46" s="5">
        <v>88</v>
      </c>
      <c r="W46" s="5">
        <f t="shared" si="3"/>
        <v>0</v>
      </c>
      <c r="X46" s="5">
        <f t="shared" si="4"/>
        <v>0</v>
      </c>
      <c r="Y46" s="5">
        <f t="shared" si="5"/>
        <v>0</v>
      </c>
      <c r="AA46" s="5">
        <f t="shared" si="6"/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BZ46" s="5">
        <v>447</v>
      </c>
      <c r="CA46" s="5">
        <v>391</v>
      </c>
      <c r="CB46" s="5">
        <v>30</v>
      </c>
      <c r="CC46" s="5">
        <v>281520</v>
      </c>
      <c r="CD46" s="5">
        <v>252266</v>
      </c>
      <c r="CE46" s="5">
        <v>19870</v>
      </c>
      <c r="CF46" s="5">
        <v>9384</v>
      </c>
      <c r="CG46" s="5">
        <v>433</v>
      </c>
      <c r="CH46" s="5">
        <v>371.5</v>
      </c>
      <c r="CI46" s="5">
        <v>32</v>
      </c>
      <c r="CJ46" s="5">
        <v>267480</v>
      </c>
      <c r="CK46" s="5">
        <v>238818</v>
      </c>
      <c r="CL46" s="5">
        <v>19758</v>
      </c>
      <c r="CM46" s="5">
        <v>8904</v>
      </c>
      <c r="CN46" s="5">
        <v>441</v>
      </c>
      <c r="CO46" s="5">
        <v>356</v>
      </c>
      <c r="CP46" s="5">
        <v>29</v>
      </c>
      <c r="CQ46" s="5">
        <v>256320</v>
      </c>
      <c r="CR46" s="5">
        <v>230986</v>
      </c>
      <c r="CS46" s="5">
        <v>5398</v>
      </c>
      <c r="CT46" s="5">
        <v>19936</v>
      </c>
    </row>
    <row r="47" spans="1:56">
      <c r="A47" s="5" t="s">
        <v>69</v>
      </c>
      <c r="B47" s="5">
        <v>3143014085</v>
      </c>
      <c r="C47" s="5" t="s">
        <v>93</v>
      </c>
      <c r="D47" s="5" t="s">
        <v>93</v>
      </c>
      <c r="E47" s="5" t="s">
        <v>37</v>
      </c>
      <c r="G47" s="5" t="s">
        <v>71</v>
      </c>
      <c r="H47" s="23">
        <f>VLOOKUP($B47,'2022年下学期'!$B:$AE,16,FALSE)</f>
        <v>829</v>
      </c>
      <c r="I47" s="23">
        <f>VLOOKUP($B47,'2022年下学期'!$B:$AE,17,FALSE)</f>
        <v>18</v>
      </c>
      <c r="J47" s="23">
        <f>VLOOKUP($B47,'2022年下学期'!$B:$AE,18,FALSE)</f>
        <v>63</v>
      </c>
      <c r="K47" s="23">
        <f t="shared" si="0"/>
        <v>906</v>
      </c>
      <c r="L47" s="23">
        <f t="shared" si="1"/>
        <v>21</v>
      </c>
      <c r="M47" s="23">
        <f t="shared" si="2"/>
        <v>66</v>
      </c>
      <c r="N47" s="5">
        <v>906</v>
      </c>
      <c r="O47" s="5">
        <v>0</v>
      </c>
      <c r="P47" s="5">
        <v>0</v>
      </c>
      <c r="Q47" s="5" t="s">
        <v>445</v>
      </c>
      <c r="R47" s="5">
        <v>21</v>
      </c>
      <c r="S47" s="5">
        <v>66</v>
      </c>
      <c r="T47" s="5">
        <v>21</v>
      </c>
      <c r="U47" s="5">
        <v>66</v>
      </c>
      <c r="W47" s="5">
        <f t="shared" si="3"/>
        <v>0</v>
      </c>
      <c r="X47" s="5">
        <f t="shared" si="4"/>
        <v>6767.14285714286</v>
      </c>
      <c r="Y47" s="5">
        <f t="shared" si="5"/>
        <v>0</v>
      </c>
      <c r="AA47" s="5">
        <f t="shared" si="6"/>
        <v>0</v>
      </c>
      <c r="AB47" s="5">
        <v>887</v>
      </c>
      <c r="AC47" s="5">
        <v>719</v>
      </c>
      <c r="AD47" s="5">
        <v>70</v>
      </c>
      <c r="AE47" s="5">
        <v>505644</v>
      </c>
      <c r="AF47" s="5">
        <v>473700</v>
      </c>
      <c r="AG47" s="5">
        <v>19464</v>
      </c>
      <c r="AH47" s="5">
        <v>12480</v>
      </c>
      <c r="AI47" s="5">
        <v>6767.14285714286</v>
      </c>
      <c r="AJ47" s="5">
        <v>273</v>
      </c>
      <c r="AK47" s="5">
        <v>243</v>
      </c>
      <c r="AL47" s="5">
        <v>23</v>
      </c>
      <c r="AM47" s="5">
        <v>173520</v>
      </c>
      <c r="AN47" s="5">
        <v>161520</v>
      </c>
      <c r="AO47" s="5">
        <v>6168</v>
      </c>
      <c r="AP47" s="5">
        <v>5832</v>
      </c>
      <c r="AQ47" s="5">
        <v>299</v>
      </c>
      <c r="AR47" s="5">
        <v>263</v>
      </c>
      <c r="AS47" s="5">
        <v>24</v>
      </c>
      <c r="AT47" s="5">
        <v>189360</v>
      </c>
      <c r="AU47" s="5">
        <v>175484</v>
      </c>
      <c r="AV47" s="5">
        <v>7228</v>
      </c>
      <c r="AW47" s="5">
        <v>6648</v>
      </c>
      <c r="AX47" s="5">
        <v>315</v>
      </c>
      <c r="AY47" s="5">
        <v>213</v>
      </c>
      <c r="AZ47" s="5">
        <v>23</v>
      </c>
      <c r="BA47" s="5">
        <v>142764</v>
      </c>
      <c r="BB47" s="5">
        <v>136696</v>
      </c>
      <c r="BC47" s="5">
        <v>6068</v>
      </c>
      <c r="BD47" s="5">
        <v>0</v>
      </c>
    </row>
    <row r="48" spans="1:94">
      <c r="A48" s="5" t="s">
        <v>69</v>
      </c>
      <c r="B48" s="5">
        <v>3143014101</v>
      </c>
      <c r="C48" s="5" t="s">
        <v>94</v>
      </c>
      <c r="D48" s="5" t="s">
        <v>94</v>
      </c>
      <c r="E48" s="5" t="s">
        <v>37</v>
      </c>
      <c r="G48" s="5" t="s">
        <v>75</v>
      </c>
      <c r="H48" s="23">
        <f>VLOOKUP($B48,'2022年下学期'!$B:$AE,16,FALSE)</f>
        <v>207</v>
      </c>
      <c r="I48" s="23">
        <f>VLOOKUP($B48,'2022年下学期'!$B:$AE,17,FALSE)</f>
        <v>9</v>
      </c>
      <c r="J48" s="23">
        <f>VLOOKUP($B48,'2022年下学期'!$B:$AE,18,FALSE)</f>
        <v>24</v>
      </c>
      <c r="K48" s="23">
        <f t="shared" si="0"/>
        <v>246</v>
      </c>
      <c r="L48" s="23">
        <f t="shared" si="1"/>
        <v>9</v>
      </c>
      <c r="M48" s="23">
        <f t="shared" si="2"/>
        <v>50</v>
      </c>
      <c r="N48" s="5">
        <v>246</v>
      </c>
      <c r="O48" s="5">
        <v>6</v>
      </c>
      <c r="P48" s="5">
        <v>25</v>
      </c>
      <c r="Q48" s="5" t="s">
        <v>460</v>
      </c>
      <c r="R48" s="5">
        <v>3</v>
      </c>
      <c r="S48" s="5">
        <v>25</v>
      </c>
      <c r="T48" s="5">
        <v>9</v>
      </c>
      <c r="U48" s="5">
        <v>50</v>
      </c>
      <c r="W48" s="5">
        <f t="shared" si="3"/>
        <v>0</v>
      </c>
      <c r="X48" s="5">
        <f t="shared" si="4"/>
        <v>6866.88235294118</v>
      </c>
      <c r="Y48" s="5">
        <f t="shared" si="5"/>
        <v>0</v>
      </c>
      <c r="AA48" s="5">
        <f t="shared" si="6"/>
        <v>0</v>
      </c>
      <c r="AB48" s="5">
        <v>262</v>
      </c>
      <c r="AC48" s="5">
        <v>168</v>
      </c>
      <c r="AD48" s="5">
        <v>17</v>
      </c>
      <c r="AE48" s="5">
        <v>120960</v>
      </c>
      <c r="AF48" s="5">
        <v>116737</v>
      </c>
      <c r="AH48" s="5">
        <v>4224</v>
      </c>
      <c r="AI48" s="5">
        <v>6866.88235294118</v>
      </c>
      <c r="AJ48" s="5">
        <v>9</v>
      </c>
      <c r="AK48" s="5">
        <v>0</v>
      </c>
      <c r="AQ48" s="5">
        <v>11</v>
      </c>
      <c r="AR48" s="5">
        <v>0</v>
      </c>
      <c r="AX48" s="5">
        <v>29</v>
      </c>
      <c r="AY48" s="5">
        <v>25</v>
      </c>
      <c r="AZ48" s="5">
        <v>2</v>
      </c>
      <c r="BE48" s="5">
        <v>15</v>
      </c>
      <c r="BF48" s="5">
        <v>33</v>
      </c>
      <c r="BG48" s="5">
        <v>2</v>
      </c>
      <c r="BL48" s="5">
        <v>33</v>
      </c>
      <c r="BM48" s="5">
        <v>27</v>
      </c>
      <c r="BN48" s="5">
        <v>2</v>
      </c>
      <c r="BS48" s="5">
        <v>36</v>
      </c>
      <c r="BT48" s="5">
        <v>30</v>
      </c>
      <c r="BU48" s="5">
        <v>2</v>
      </c>
      <c r="BZ48" s="5">
        <v>44</v>
      </c>
      <c r="CA48" s="5">
        <v>19</v>
      </c>
      <c r="CB48" s="5">
        <v>3</v>
      </c>
      <c r="CG48" s="5">
        <v>30</v>
      </c>
      <c r="CH48" s="5">
        <v>23</v>
      </c>
      <c r="CI48" s="5">
        <v>6</v>
      </c>
      <c r="CN48" s="5">
        <v>49</v>
      </c>
      <c r="CO48" s="5">
        <v>30</v>
      </c>
      <c r="CP48" s="5">
        <v>7</v>
      </c>
    </row>
    <row r="49" spans="1:77">
      <c r="A49" s="5" t="s">
        <v>95</v>
      </c>
      <c r="B49" s="5">
        <v>2143012981</v>
      </c>
      <c r="C49" s="5" t="s">
        <v>96</v>
      </c>
      <c r="D49" s="5" t="s">
        <v>96</v>
      </c>
      <c r="E49" s="5" t="s">
        <v>37</v>
      </c>
      <c r="G49" s="5" t="s">
        <v>97</v>
      </c>
      <c r="H49" s="23">
        <f>VLOOKUP($B49,'2022年下学期'!$B:$AE,16,FALSE)</f>
        <v>1116</v>
      </c>
      <c r="I49" s="23">
        <f>VLOOKUP($B49,'2022年下学期'!$B:$AE,17,FALSE)</f>
        <v>25</v>
      </c>
      <c r="J49" s="23">
        <f>VLOOKUP($B49,'2022年下学期'!$B:$AE,18,FALSE)</f>
        <v>61</v>
      </c>
      <c r="K49" s="23">
        <f t="shared" si="0"/>
        <v>1146</v>
      </c>
      <c r="L49" s="23">
        <f t="shared" si="1"/>
        <v>25</v>
      </c>
      <c r="M49" s="23">
        <f t="shared" si="2"/>
        <v>59</v>
      </c>
      <c r="N49" s="5">
        <v>1146</v>
      </c>
      <c r="O49" s="5">
        <v>25</v>
      </c>
      <c r="P49" s="5">
        <v>59</v>
      </c>
      <c r="Q49" s="5" t="s">
        <v>447</v>
      </c>
      <c r="R49" s="5">
        <v>0</v>
      </c>
      <c r="S49" s="5">
        <v>0</v>
      </c>
      <c r="T49" s="5">
        <v>25</v>
      </c>
      <c r="U49" s="5">
        <v>59</v>
      </c>
      <c r="W49" s="5">
        <f t="shared" si="3"/>
        <v>0</v>
      </c>
      <c r="X49" s="5">
        <f t="shared" si="4"/>
        <v>10591.71875</v>
      </c>
      <c r="Y49" s="5">
        <f t="shared" si="5"/>
        <v>0</v>
      </c>
      <c r="AA49" s="5">
        <f t="shared" si="6"/>
        <v>0</v>
      </c>
      <c r="AB49" s="5">
        <v>1158</v>
      </c>
      <c r="AC49" s="5">
        <v>1029</v>
      </c>
      <c r="AD49" s="5">
        <v>64</v>
      </c>
      <c r="AE49" s="5">
        <v>740880</v>
      </c>
      <c r="AF49" s="5">
        <v>677870</v>
      </c>
      <c r="AG49" s="5">
        <v>20340</v>
      </c>
      <c r="AH49" s="5">
        <v>41160</v>
      </c>
      <c r="AI49" s="5">
        <v>10591.71875</v>
      </c>
      <c r="AJ49" s="5">
        <v>168</v>
      </c>
      <c r="AK49" s="5">
        <v>156</v>
      </c>
      <c r="AL49" s="5">
        <v>10</v>
      </c>
      <c r="AM49" s="5">
        <v>112320</v>
      </c>
      <c r="AN49" s="5">
        <v>105070</v>
      </c>
      <c r="AO49" s="5">
        <v>3390</v>
      </c>
      <c r="AP49" s="5">
        <v>6240</v>
      </c>
      <c r="AQ49" s="5">
        <v>179</v>
      </c>
      <c r="AR49" s="5">
        <v>148</v>
      </c>
      <c r="AS49" s="5">
        <v>10</v>
      </c>
      <c r="AT49" s="5">
        <v>106560</v>
      </c>
      <c r="AU49" s="5">
        <v>100990</v>
      </c>
      <c r="AV49" s="5">
        <v>3390</v>
      </c>
      <c r="AW49" s="5">
        <v>5920</v>
      </c>
      <c r="AX49" s="5">
        <v>216</v>
      </c>
      <c r="AY49" s="5">
        <v>186</v>
      </c>
      <c r="AZ49" s="5">
        <v>11</v>
      </c>
      <c r="BA49" s="5">
        <v>133920</v>
      </c>
      <c r="BB49" s="5">
        <v>120370</v>
      </c>
      <c r="BC49" s="5">
        <v>3390</v>
      </c>
      <c r="BD49" s="5">
        <v>7440</v>
      </c>
      <c r="BE49" s="5">
        <v>183</v>
      </c>
      <c r="BF49" s="5">
        <v>167</v>
      </c>
      <c r="BG49" s="5">
        <v>11</v>
      </c>
      <c r="BH49" s="5">
        <v>120240</v>
      </c>
      <c r="BI49" s="5">
        <v>110680</v>
      </c>
      <c r="BJ49" s="5">
        <v>3390</v>
      </c>
      <c r="BK49" s="5">
        <v>6680</v>
      </c>
      <c r="BL49" s="5">
        <v>216</v>
      </c>
      <c r="BM49" s="5">
        <v>193</v>
      </c>
      <c r="BN49" s="5">
        <v>11</v>
      </c>
      <c r="BO49" s="5">
        <v>138960</v>
      </c>
      <c r="BP49" s="5">
        <v>123950</v>
      </c>
      <c r="BQ49" s="5">
        <v>3390</v>
      </c>
      <c r="BR49" s="5">
        <v>7720</v>
      </c>
      <c r="BS49" s="5">
        <v>196</v>
      </c>
      <c r="BT49" s="5">
        <v>179</v>
      </c>
      <c r="BU49" s="5">
        <v>11</v>
      </c>
      <c r="BV49" s="5">
        <v>128880</v>
      </c>
      <c r="BW49" s="5">
        <v>116810</v>
      </c>
      <c r="BX49" s="5">
        <v>3390</v>
      </c>
      <c r="BY49" s="5">
        <v>7160</v>
      </c>
    </row>
    <row r="50" spans="1:77">
      <c r="A50" s="5" t="s">
        <v>95</v>
      </c>
      <c r="B50" s="5">
        <v>2143012982</v>
      </c>
      <c r="C50" s="5" t="s">
        <v>98</v>
      </c>
      <c r="D50" s="5" t="s">
        <v>98</v>
      </c>
      <c r="E50" s="5" t="s">
        <v>37</v>
      </c>
      <c r="G50" s="5" t="s">
        <v>97</v>
      </c>
      <c r="H50" s="23">
        <f>VLOOKUP($B50,'2022年下学期'!$B:$AE,16,FALSE)</f>
        <v>371</v>
      </c>
      <c r="I50" s="23">
        <f>VLOOKUP($B50,'2022年下学期'!$B:$AE,17,FALSE)</f>
        <v>9</v>
      </c>
      <c r="J50" s="23">
        <f>VLOOKUP($B50,'2022年下学期'!$B:$AE,18,FALSE)</f>
        <v>24</v>
      </c>
      <c r="K50" s="23">
        <f t="shared" si="0"/>
        <v>428</v>
      </c>
      <c r="L50" s="23">
        <f t="shared" si="1"/>
        <v>10</v>
      </c>
      <c r="M50" s="23">
        <f t="shared" si="2"/>
        <v>26</v>
      </c>
      <c r="N50" s="5">
        <v>428</v>
      </c>
      <c r="O50" s="5">
        <v>10</v>
      </c>
      <c r="P50" s="5">
        <v>26</v>
      </c>
      <c r="Q50" s="5" t="s">
        <v>447</v>
      </c>
      <c r="R50" s="5">
        <v>0</v>
      </c>
      <c r="S50" s="5">
        <v>0</v>
      </c>
      <c r="T50" s="5">
        <v>10</v>
      </c>
      <c r="U50" s="5">
        <v>26</v>
      </c>
      <c r="W50" s="5">
        <f t="shared" si="3"/>
        <v>0</v>
      </c>
      <c r="X50" s="5">
        <f t="shared" si="4"/>
        <v>9332.30769230769</v>
      </c>
      <c r="Y50" s="5">
        <f t="shared" si="5"/>
        <v>0</v>
      </c>
      <c r="AA50" s="5">
        <f t="shared" si="6"/>
        <v>0</v>
      </c>
      <c r="AB50" s="5">
        <v>434</v>
      </c>
      <c r="AC50" s="5">
        <v>337</v>
      </c>
      <c r="AD50" s="5">
        <v>26</v>
      </c>
      <c r="AE50" s="5">
        <v>242640</v>
      </c>
      <c r="AF50" s="5">
        <v>242640</v>
      </c>
      <c r="AG50" s="5">
        <v>0</v>
      </c>
      <c r="AH50" s="5">
        <v>0</v>
      </c>
      <c r="AI50" s="5">
        <v>9332.30769230769</v>
      </c>
      <c r="AJ50" s="5">
        <v>52</v>
      </c>
      <c r="AK50" s="5">
        <v>31</v>
      </c>
      <c r="AL50" s="5">
        <v>3</v>
      </c>
      <c r="AM50" s="5">
        <v>22320</v>
      </c>
      <c r="AN50" s="5">
        <v>18302.4</v>
      </c>
      <c r="AO50" s="5">
        <v>0</v>
      </c>
      <c r="AP50" s="5">
        <v>0</v>
      </c>
      <c r="AQ50" s="5">
        <v>49</v>
      </c>
      <c r="AR50" s="5">
        <v>32</v>
      </c>
      <c r="AS50" s="5">
        <v>3</v>
      </c>
      <c r="AT50" s="5">
        <v>23040</v>
      </c>
      <c r="AU50" s="5">
        <v>18892.8</v>
      </c>
      <c r="AV50" s="5">
        <v>0</v>
      </c>
      <c r="AW50" s="5">
        <v>0</v>
      </c>
      <c r="AX50" s="5">
        <v>75</v>
      </c>
      <c r="AY50" s="5">
        <v>49</v>
      </c>
      <c r="AZ50" s="5">
        <v>3</v>
      </c>
      <c r="BA50" s="5">
        <v>35280</v>
      </c>
      <c r="BB50" s="5">
        <v>28929.6</v>
      </c>
      <c r="BC50" s="5">
        <v>0</v>
      </c>
      <c r="BD50" s="5">
        <v>0</v>
      </c>
      <c r="BE50" s="5">
        <v>87</v>
      </c>
      <c r="BF50" s="5">
        <v>77</v>
      </c>
      <c r="BG50" s="5">
        <v>3</v>
      </c>
      <c r="BH50" s="5">
        <v>55440</v>
      </c>
      <c r="BI50" s="5">
        <v>45460.8</v>
      </c>
      <c r="BJ50" s="5">
        <v>0</v>
      </c>
      <c r="BK50" s="5">
        <v>0</v>
      </c>
      <c r="BL50" s="5">
        <v>75</v>
      </c>
      <c r="BM50" s="5">
        <v>66</v>
      </c>
      <c r="BN50" s="5">
        <v>3</v>
      </c>
      <c r="BO50" s="5">
        <v>47520</v>
      </c>
      <c r="BP50" s="5">
        <v>38966.4</v>
      </c>
      <c r="BQ50" s="5">
        <v>0</v>
      </c>
      <c r="BR50" s="5">
        <v>0</v>
      </c>
      <c r="BS50" s="5">
        <v>96</v>
      </c>
      <c r="BT50" s="5">
        <v>82</v>
      </c>
      <c r="BU50" s="5">
        <v>3</v>
      </c>
      <c r="BV50" s="5">
        <v>59040</v>
      </c>
      <c r="BW50" s="5">
        <v>48412.8</v>
      </c>
      <c r="BX50" s="5">
        <v>0</v>
      </c>
      <c r="BY50" s="5">
        <v>0</v>
      </c>
    </row>
    <row r="51" spans="1:77">
      <c r="A51" s="5" t="s">
        <v>95</v>
      </c>
      <c r="B51" s="5">
        <v>2143012984</v>
      </c>
      <c r="C51" s="5" t="s">
        <v>99</v>
      </c>
      <c r="D51" s="5" t="s">
        <v>99</v>
      </c>
      <c r="E51" s="5" t="s">
        <v>37</v>
      </c>
      <c r="G51" s="5" t="s">
        <v>97</v>
      </c>
      <c r="H51" s="23">
        <f>VLOOKUP($B51,'2022年下学期'!$B:$AE,16,FALSE)</f>
        <v>243</v>
      </c>
      <c r="I51" s="23">
        <f>VLOOKUP($B51,'2022年下学期'!$B:$AE,17,FALSE)</f>
        <v>7</v>
      </c>
      <c r="J51" s="23">
        <f>VLOOKUP($B51,'2022年下学期'!$B:$AE,18,FALSE)</f>
        <v>17</v>
      </c>
      <c r="K51" s="23">
        <f t="shared" si="0"/>
        <v>237</v>
      </c>
      <c r="L51" s="23">
        <f t="shared" si="1"/>
        <v>7</v>
      </c>
      <c r="M51" s="23">
        <f t="shared" si="2"/>
        <v>19</v>
      </c>
      <c r="N51" s="5">
        <v>237</v>
      </c>
      <c r="O51" s="5">
        <v>7</v>
      </c>
      <c r="P51" s="5">
        <v>19</v>
      </c>
      <c r="Q51" s="5" t="s">
        <v>447</v>
      </c>
      <c r="R51" s="5">
        <v>0</v>
      </c>
      <c r="S51" s="5">
        <v>0</v>
      </c>
      <c r="T51" s="5">
        <v>7</v>
      </c>
      <c r="U51" s="5">
        <v>19</v>
      </c>
      <c r="W51" s="5">
        <f t="shared" si="3"/>
        <v>0</v>
      </c>
      <c r="X51" s="5">
        <f t="shared" si="4"/>
        <v>8882.5</v>
      </c>
      <c r="Y51" s="5">
        <f t="shared" si="5"/>
        <v>0</v>
      </c>
      <c r="AA51" s="5">
        <f t="shared" si="6"/>
        <v>0</v>
      </c>
      <c r="AB51" s="5">
        <v>239</v>
      </c>
      <c r="AC51" s="5">
        <v>209</v>
      </c>
      <c r="AD51" s="5">
        <v>16</v>
      </c>
      <c r="AE51" s="5">
        <v>1507480</v>
      </c>
      <c r="AF51" s="5">
        <v>142120</v>
      </c>
      <c r="AG51" s="5">
        <v>0</v>
      </c>
      <c r="AH51" s="5">
        <v>8360</v>
      </c>
      <c r="AI51" s="5">
        <v>8882.5</v>
      </c>
      <c r="AJ51" s="5">
        <v>39</v>
      </c>
      <c r="AK51" s="5">
        <v>33</v>
      </c>
      <c r="AL51" s="5">
        <v>1</v>
      </c>
      <c r="AM51" s="5">
        <v>23760</v>
      </c>
      <c r="AN51" s="5">
        <v>22440</v>
      </c>
      <c r="AO51" s="5">
        <v>0</v>
      </c>
      <c r="AP51" s="5">
        <v>1320</v>
      </c>
      <c r="AQ51" s="5">
        <v>80</v>
      </c>
      <c r="AR51" s="5">
        <v>73</v>
      </c>
      <c r="AS51" s="5">
        <v>3</v>
      </c>
      <c r="AT51" s="5">
        <v>52560</v>
      </c>
      <c r="AU51" s="5">
        <v>49640</v>
      </c>
      <c r="AV51" s="5">
        <v>0</v>
      </c>
      <c r="AW51" s="5">
        <v>2920</v>
      </c>
      <c r="AX51" s="5">
        <v>29</v>
      </c>
      <c r="AY51" s="5">
        <v>28</v>
      </c>
      <c r="AZ51" s="5">
        <v>2</v>
      </c>
      <c r="BA51" s="5">
        <v>20160</v>
      </c>
      <c r="BB51" s="5">
        <v>19040</v>
      </c>
      <c r="BC51" s="5">
        <v>0</v>
      </c>
      <c r="BD51" s="5">
        <v>1120</v>
      </c>
      <c r="BE51" s="5">
        <v>34</v>
      </c>
      <c r="BF51" s="5">
        <v>25</v>
      </c>
      <c r="BG51" s="5">
        <v>1</v>
      </c>
      <c r="BH51" s="5">
        <v>18000</v>
      </c>
      <c r="BI51" s="5">
        <v>17000</v>
      </c>
      <c r="BJ51" s="5">
        <v>0</v>
      </c>
      <c r="BK51" s="5">
        <v>1000</v>
      </c>
      <c r="BL51" s="5">
        <v>32</v>
      </c>
      <c r="BM51" s="5">
        <v>25</v>
      </c>
      <c r="BN51" s="5">
        <v>2</v>
      </c>
      <c r="BO51" s="5">
        <v>18000</v>
      </c>
      <c r="BP51" s="5">
        <v>17000</v>
      </c>
      <c r="BQ51" s="5">
        <v>0</v>
      </c>
      <c r="BR51" s="5">
        <v>1000</v>
      </c>
      <c r="BS51" s="5">
        <v>25</v>
      </c>
      <c r="BT51" s="5">
        <v>25</v>
      </c>
      <c r="BU51" s="5">
        <v>1</v>
      </c>
      <c r="BV51" s="5">
        <v>18000</v>
      </c>
      <c r="BW51" s="5">
        <v>17000</v>
      </c>
      <c r="BX51" s="5">
        <v>0</v>
      </c>
      <c r="BY51" s="5">
        <v>1000</v>
      </c>
    </row>
    <row r="52" spans="1:35">
      <c r="A52" s="5" t="s">
        <v>95</v>
      </c>
      <c r="B52" s="5">
        <v>2143012985</v>
      </c>
      <c r="C52" s="5" t="s">
        <v>100</v>
      </c>
      <c r="D52" s="5" t="s">
        <v>98</v>
      </c>
      <c r="F52" s="5" t="s">
        <v>963</v>
      </c>
      <c r="G52" s="5" t="s">
        <v>97</v>
      </c>
      <c r="H52" s="23">
        <f>VLOOKUP($B52,'2022年下学期'!$B:$AE,16,FALSE)</f>
        <v>6</v>
      </c>
      <c r="I52" s="23">
        <f>VLOOKUP($B52,'2022年下学期'!$B:$AE,17,FALSE)</f>
        <v>1</v>
      </c>
      <c r="J52" s="23">
        <f>VLOOKUP($B52,'2022年下学期'!$B:$AE,18,FALSE)</f>
        <v>2</v>
      </c>
      <c r="K52" s="23">
        <f t="shared" si="0"/>
        <v>6</v>
      </c>
      <c r="L52" s="23">
        <f t="shared" si="1"/>
        <v>1</v>
      </c>
      <c r="M52" s="23">
        <f t="shared" si="2"/>
        <v>2</v>
      </c>
      <c r="N52" s="5">
        <v>6</v>
      </c>
      <c r="O52" s="5">
        <v>1</v>
      </c>
      <c r="P52" s="5">
        <v>2</v>
      </c>
      <c r="Q52" s="5" t="s">
        <v>455</v>
      </c>
      <c r="R52" s="5">
        <v>0</v>
      </c>
      <c r="S52" s="5">
        <v>0</v>
      </c>
      <c r="T52" s="5">
        <v>1</v>
      </c>
      <c r="U52" s="5">
        <v>2</v>
      </c>
      <c r="W52" s="5">
        <f t="shared" si="3"/>
        <v>0</v>
      </c>
      <c r="X52" s="5">
        <f t="shared" si="4"/>
        <v>0</v>
      </c>
      <c r="Y52" s="5">
        <f t="shared" si="5"/>
        <v>0</v>
      </c>
      <c r="AA52" s="5">
        <f t="shared" si="6"/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</row>
    <row r="53" spans="1:77">
      <c r="A53" s="5" t="s">
        <v>95</v>
      </c>
      <c r="B53" s="5">
        <v>2143012987</v>
      </c>
      <c r="C53" s="5" t="s">
        <v>101</v>
      </c>
      <c r="D53" s="5" t="s">
        <v>101</v>
      </c>
      <c r="E53" s="5" t="s">
        <v>37</v>
      </c>
      <c r="G53" s="5" t="s">
        <v>97</v>
      </c>
      <c r="H53" s="23">
        <f>VLOOKUP($B53,'2022年下学期'!$B:$AE,16,FALSE)</f>
        <v>36</v>
      </c>
      <c r="I53" s="23">
        <f>VLOOKUP($B53,'2022年下学期'!$B:$AE,17,FALSE)</f>
        <v>7</v>
      </c>
      <c r="J53" s="23">
        <f>VLOOKUP($B53,'2022年下学期'!$B:$AE,18,FALSE)</f>
        <v>10</v>
      </c>
      <c r="K53" s="23">
        <f t="shared" si="0"/>
        <v>48</v>
      </c>
      <c r="L53" s="23">
        <f t="shared" si="1"/>
        <v>6</v>
      </c>
      <c r="M53" s="23">
        <f t="shared" si="2"/>
        <v>9</v>
      </c>
      <c r="N53" s="5">
        <v>48</v>
      </c>
      <c r="O53" s="5">
        <v>6</v>
      </c>
      <c r="P53" s="5">
        <v>9</v>
      </c>
      <c r="Q53" s="5" t="s">
        <v>447</v>
      </c>
      <c r="R53" s="5">
        <v>0</v>
      </c>
      <c r="S53" s="5">
        <v>0</v>
      </c>
      <c r="T53" s="5">
        <v>6</v>
      </c>
      <c r="U53" s="5">
        <v>9</v>
      </c>
      <c r="W53" s="5">
        <f t="shared" si="3"/>
        <v>13800</v>
      </c>
      <c r="X53" s="5">
        <f t="shared" si="4"/>
        <v>5865</v>
      </c>
      <c r="Y53" s="5">
        <f t="shared" si="5"/>
        <v>16000</v>
      </c>
      <c r="AA53" s="5">
        <f t="shared" si="6"/>
        <v>29800</v>
      </c>
      <c r="AB53" s="5">
        <v>48</v>
      </c>
      <c r="AC53" s="5">
        <v>46</v>
      </c>
      <c r="AD53" s="5">
        <v>8</v>
      </c>
      <c r="AE53" s="5">
        <v>33120</v>
      </c>
      <c r="AF53" s="5">
        <v>33120</v>
      </c>
      <c r="AG53" s="5">
        <v>0</v>
      </c>
      <c r="AH53" s="5">
        <v>0</v>
      </c>
      <c r="AI53" s="5">
        <v>4140</v>
      </c>
      <c r="AJ53" s="5">
        <v>6</v>
      </c>
      <c r="AK53" s="5">
        <v>6</v>
      </c>
      <c r="AL53" s="5">
        <v>1</v>
      </c>
      <c r="AM53" s="5">
        <v>4320</v>
      </c>
      <c r="AN53" s="5">
        <v>4102</v>
      </c>
      <c r="AO53" s="5">
        <v>0</v>
      </c>
      <c r="AP53" s="5">
        <v>0</v>
      </c>
      <c r="AQ53" s="5">
        <v>4</v>
      </c>
      <c r="AR53" s="5">
        <v>4</v>
      </c>
      <c r="AS53" s="5">
        <v>1</v>
      </c>
      <c r="AT53" s="5">
        <v>2880</v>
      </c>
      <c r="AU53" s="5">
        <v>2875</v>
      </c>
      <c r="AV53" s="5">
        <v>0</v>
      </c>
      <c r="AW53" s="5">
        <v>0</v>
      </c>
      <c r="AX53" s="5">
        <v>8</v>
      </c>
      <c r="AY53" s="5">
        <v>7</v>
      </c>
      <c r="AZ53" s="5">
        <v>1</v>
      </c>
      <c r="BA53" s="5">
        <v>5040</v>
      </c>
      <c r="BB53" s="5">
        <v>4796</v>
      </c>
      <c r="BC53" s="5">
        <v>0</v>
      </c>
      <c r="BD53" s="5">
        <v>0</v>
      </c>
      <c r="BE53" s="5">
        <v>11</v>
      </c>
      <c r="BF53" s="5">
        <v>11</v>
      </c>
      <c r="BG53" s="5">
        <v>2</v>
      </c>
      <c r="BH53" s="5">
        <v>7920</v>
      </c>
      <c r="BI53" s="5">
        <v>8390</v>
      </c>
      <c r="BJ53" s="5">
        <v>0</v>
      </c>
      <c r="BK53" s="5">
        <v>0</v>
      </c>
      <c r="BL53" s="5">
        <v>5</v>
      </c>
      <c r="BM53" s="5">
        <v>5</v>
      </c>
      <c r="BN53" s="5">
        <v>1</v>
      </c>
      <c r="BO53" s="5">
        <v>3600</v>
      </c>
      <c r="BP53" s="5">
        <v>4367</v>
      </c>
      <c r="BQ53" s="5">
        <v>0</v>
      </c>
      <c r="BR53" s="5">
        <v>0</v>
      </c>
      <c r="BS53" s="5">
        <v>14</v>
      </c>
      <c r="BT53" s="5">
        <v>13</v>
      </c>
      <c r="BU53" s="5">
        <v>2</v>
      </c>
      <c r="BV53" s="5">
        <v>9360</v>
      </c>
      <c r="BW53" s="5">
        <v>8590</v>
      </c>
      <c r="BX53" s="5">
        <v>0</v>
      </c>
      <c r="BY53" s="5">
        <v>0</v>
      </c>
    </row>
    <row r="54" spans="1:77">
      <c r="A54" s="5" t="s">
        <v>95</v>
      </c>
      <c r="B54" s="5">
        <v>2143012992</v>
      </c>
      <c r="C54" s="5" t="s">
        <v>102</v>
      </c>
      <c r="D54" s="5" t="s">
        <v>102</v>
      </c>
      <c r="E54" s="5" t="s">
        <v>37</v>
      </c>
      <c r="G54" s="5" t="s">
        <v>103</v>
      </c>
      <c r="H54" s="23">
        <f>VLOOKUP($B54,'2022年下学期'!$B:$AE,16,FALSE)</f>
        <v>182</v>
      </c>
      <c r="I54" s="23">
        <f>VLOOKUP($B54,'2022年下学期'!$B:$AE,17,FALSE)</f>
        <v>6</v>
      </c>
      <c r="J54" s="23">
        <f>VLOOKUP($B54,'2022年下学期'!$B:$AE,18,FALSE)</f>
        <v>14</v>
      </c>
      <c r="K54" s="23">
        <f t="shared" si="0"/>
        <v>214</v>
      </c>
      <c r="L54" s="23">
        <f t="shared" si="1"/>
        <v>6</v>
      </c>
      <c r="M54" s="23">
        <f t="shared" si="2"/>
        <v>11</v>
      </c>
      <c r="N54" s="5">
        <v>214</v>
      </c>
      <c r="O54" s="5">
        <v>6</v>
      </c>
      <c r="P54" s="5">
        <v>11</v>
      </c>
      <c r="Q54" s="5" t="s">
        <v>447</v>
      </c>
      <c r="R54" s="5">
        <v>0</v>
      </c>
      <c r="S54" s="5">
        <v>0</v>
      </c>
      <c r="T54" s="5">
        <v>6</v>
      </c>
      <c r="U54" s="5">
        <v>11</v>
      </c>
      <c r="W54" s="5">
        <f t="shared" si="3"/>
        <v>0</v>
      </c>
      <c r="X54" s="5">
        <f t="shared" si="4"/>
        <v>9910</v>
      </c>
      <c r="Y54" s="5">
        <f t="shared" si="5"/>
        <v>7400</v>
      </c>
      <c r="AA54" s="5">
        <f t="shared" si="6"/>
        <v>7400</v>
      </c>
      <c r="AB54" s="5">
        <v>214</v>
      </c>
      <c r="AC54" s="5">
        <v>194</v>
      </c>
      <c r="AD54" s="5">
        <v>14</v>
      </c>
      <c r="AE54" s="5">
        <v>139680</v>
      </c>
      <c r="AF54" s="5">
        <v>138740</v>
      </c>
      <c r="AG54" s="5">
        <v>940</v>
      </c>
      <c r="AH54" s="5">
        <v>0</v>
      </c>
      <c r="AI54" s="5">
        <v>9910</v>
      </c>
      <c r="AJ54" s="5">
        <v>18</v>
      </c>
      <c r="AK54" s="5">
        <v>17</v>
      </c>
      <c r="AL54" s="5">
        <v>2</v>
      </c>
      <c r="AM54" s="5">
        <v>12240</v>
      </c>
      <c r="AN54" s="5">
        <v>17110</v>
      </c>
      <c r="AO54" s="5">
        <v>0</v>
      </c>
      <c r="AP54" s="5">
        <v>0</v>
      </c>
      <c r="AQ54" s="5">
        <v>29</v>
      </c>
      <c r="AR54" s="5">
        <v>25</v>
      </c>
      <c r="AS54" s="5">
        <v>2</v>
      </c>
      <c r="AT54" s="5">
        <v>18000</v>
      </c>
      <c r="AU54" s="5">
        <v>17350</v>
      </c>
      <c r="AV54" s="5">
        <v>0</v>
      </c>
      <c r="AW54" s="5">
        <v>0</v>
      </c>
      <c r="AX54" s="5">
        <v>36</v>
      </c>
      <c r="AY54" s="5">
        <v>32</v>
      </c>
      <c r="AZ54" s="5">
        <v>2</v>
      </c>
      <c r="BA54" s="5">
        <v>23040</v>
      </c>
      <c r="BB54" s="5">
        <v>19140</v>
      </c>
      <c r="BC54" s="5">
        <v>0</v>
      </c>
      <c r="BD54" s="5">
        <v>0</v>
      </c>
      <c r="BE54" s="5">
        <v>35</v>
      </c>
      <c r="BF54" s="5">
        <v>33</v>
      </c>
      <c r="BG54" s="5">
        <v>2</v>
      </c>
      <c r="BH54" s="5">
        <v>23760</v>
      </c>
      <c r="BI54" s="5">
        <v>19170</v>
      </c>
      <c r="BJ54" s="5">
        <v>0</v>
      </c>
      <c r="BK54" s="5">
        <v>0</v>
      </c>
      <c r="BL54" s="5">
        <v>51</v>
      </c>
      <c r="BM54" s="5">
        <v>46</v>
      </c>
      <c r="BN54" s="5">
        <v>2</v>
      </c>
      <c r="BO54" s="5">
        <v>33120</v>
      </c>
      <c r="BP54" s="5">
        <v>19560</v>
      </c>
      <c r="BQ54" s="5">
        <v>0</v>
      </c>
      <c r="BR54" s="5">
        <v>0</v>
      </c>
      <c r="BS54" s="5">
        <v>45</v>
      </c>
      <c r="BT54" s="5">
        <v>41</v>
      </c>
      <c r="BU54" s="5">
        <v>2</v>
      </c>
      <c r="BV54" s="5">
        <v>29520</v>
      </c>
      <c r="BW54" s="5">
        <v>19410</v>
      </c>
      <c r="BX54" s="5">
        <v>0</v>
      </c>
      <c r="BY54" s="5">
        <v>0</v>
      </c>
    </row>
    <row r="55" spans="1:35">
      <c r="A55" s="5" t="s">
        <v>95</v>
      </c>
      <c r="B55" s="5">
        <v>2143012993</v>
      </c>
      <c r="C55" s="5" t="s">
        <v>104</v>
      </c>
      <c r="D55" s="5" t="s">
        <v>104</v>
      </c>
      <c r="E55" s="5" t="s">
        <v>37</v>
      </c>
      <c r="G55" s="5" t="s">
        <v>103</v>
      </c>
      <c r="H55" s="23">
        <f>VLOOKUP($B55,'2022年下学期'!$B:$AE,16,FALSE)</f>
        <v>6</v>
      </c>
      <c r="I55" s="23">
        <f>VLOOKUP($B55,'2022年下学期'!$B:$AE,17,FALSE)</f>
        <v>2</v>
      </c>
      <c r="J55" s="23">
        <f>VLOOKUP($B55,'2022年下学期'!$B:$AE,18,FALSE)</f>
        <v>3</v>
      </c>
      <c r="K55" s="23">
        <f t="shared" si="0"/>
        <v>10</v>
      </c>
      <c r="L55" s="23">
        <f t="shared" si="1"/>
        <v>2</v>
      </c>
      <c r="M55" s="23">
        <f t="shared" si="2"/>
        <v>4</v>
      </c>
      <c r="N55" s="5">
        <v>10</v>
      </c>
      <c r="O55" s="5">
        <v>2</v>
      </c>
      <c r="P55" s="5">
        <v>4</v>
      </c>
      <c r="Q55" s="5" t="s">
        <v>455</v>
      </c>
      <c r="R55" s="5">
        <v>0</v>
      </c>
      <c r="S55" s="5">
        <v>0</v>
      </c>
      <c r="T55" s="5">
        <v>2</v>
      </c>
      <c r="U55" s="5">
        <v>4</v>
      </c>
      <c r="W55" s="5">
        <f t="shared" si="3"/>
        <v>0</v>
      </c>
      <c r="X55" s="5">
        <f t="shared" si="4"/>
        <v>0</v>
      </c>
      <c r="Y55" s="5">
        <f t="shared" si="5"/>
        <v>0</v>
      </c>
      <c r="AA55" s="5">
        <f t="shared" si="6"/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</row>
    <row r="56" spans="1:77">
      <c r="A56" s="5" t="s">
        <v>95</v>
      </c>
      <c r="B56" s="5">
        <v>2143012994</v>
      </c>
      <c r="C56" s="5" t="s">
        <v>105</v>
      </c>
      <c r="D56" s="5" t="s">
        <v>105</v>
      </c>
      <c r="E56" s="5" t="s">
        <v>37</v>
      </c>
      <c r="G56" s="5" t="s">
        <v>103</v>
      </c>
      <c r="H56" s="23">
        <f>VLOOKUP($B56,'2022年下学期'!$B:$AE,16,FALSE)</f>
        <v>32</v>
      </c>
      <c r="I56" s="23">
        <f>VLOOKUP($B56,'2022年下学期'!$B:$AE,17,FALSE)</f>
        <v>6</v>
      </c>
      <c r="J56" s="23">
        <f>VLOOKUP($B56,'2022年下学期'!$B:$AE,18,FALSE)</f>
        <v>10</v>
      </c>
      <c r="K56" s="23">
        <f t="shared" si="0"/>
        <v>50</v>
      </c>
      <c r="L56" s="23">
        <f t="shared" si="1"/>
        <v>6</v>
      </c>
      <c r="M56" s="23">
        <f t="shared" si="2"/>
        <v>10</v>
      </c>
      <c r="N56" s="5">
        <v>50</v>
      </c>
      <c r="O56" s="5">
        <v>6</v>
      </c>
      <c r="P56" s="5">
        <v>10</v>
      </c>
      <c r="Q56" s="5" t="s">
        <v>447</v>
      </c>
      <c r="R56" s="5">
        <v>0</v>
      </c>
      <c r="S56" s="5">
        <v>0</v>
      </c>
      <c r="T56" s="5">
        <v>6</v>
      </c>
      <c r="U56" s="5">
        <v>10</v>
      </c>
      <c r="W56" s="5">
        <f t="shared" si="3"/>
        <v>14000</v>
      </c>
      <c r="X56" s="5">
        <f t="shared" si="4"/>
        <v>4963.55555555556</v>
      </c>
      <c r="Y56" s="5">
        <f t="shared" si="5"/>
        <v>14000</v>
      </c>
      <c r="AA56" s="5">
        <f t="shared" si="6"/>
        <v>28000</v>
      </c>
      <c r="AB56" s="5">
        <v>53</v>
      </c>
      <c r="AC56" s="5">
        <v>43</v>
      </c>
      <c r="AD56" s="5">
        <v>9</v>
      </c>
      <c r="AE56" s="5">
        <v>30960</v>
      </c>
      <c r="AF56" s="5">
        <v>30672</v>
      </c>
      <c r="AG56" s="5">
        <v>0</v>
      </c>
      <c r="AH56" s="5">
        <v>0</v>
      </c>
      <c r="AI56" s="5">
        <v>3408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8</v>
      </c>
      <c r="AY56" s="5">
        <v>8</v>
      </c>
      <c r="AZ56" s="5">
        <v>1</v>
      </c>
      <c r="BA56" s="5">
        <v>5760</v>
      </c>
      <c r="BB56" s="5">
        <v>4608</v>
      </c>
      <c r="BC56" s="5">
        <v>0</v>
      </c>
      <c r="BD56" s="5">
        <v>0</v>
      </c>
      <c r="BE56" s="5">
        <v>7</v>
      </c>
      <c r="BF56" s="5">
        <v>7</v>
      </c>
      <c r="BG56" s="5">
        <v>2</v>
      </c>
      <c r="BH56" s="5">
        <v>5040</v>
      </c>
      <c r="BI56" s="5">
        <v>4032</v>
      </c>
      <c r="BJ56" s="5">
        <v>0</v>
      </c>
      <c r="BK56" s="5">
        <v>0</v>
      </c>
      <c r="BL56" s="5">
        <v>9</v>
      </c>
      <c r="BM56" s="5">
        <v>9</v>
      </c>
      <c r="BN56" s="5">
        <v>2</v>
      </c>
      <c r="BO56" s="5">
        <v>6480</v>
      </c>
      <c r="BP56" s="5">
        <v>4608</v>
      </c>
      <c r="BQ56" s="5">
        <v>0</v>
      </c>
      <c r="BR56" s="5">
        <v>0</v>
      </c>
      <c r="BS56" s="5">
        <v>19</v>
      </c>
      <c r="BT56" s="5">
        <v>19</v>
      </c>
      <c r="BU56" s="5">
        <v>19</v>
      </c>
      <c r="BV56" s="5">
        <v>13680</v>
      </c>
      <c r="BW56" s="5">
        <v>10944</v>
      </c>
      <c r="BX56" s="5">
        <v>0</v>
      </c>
      <c r="BY56" s="5">
        <v>0</v>
      </c>
    </row>
    <row r="57" spans="1:77">
      <c r="A57" s="5" t="s">
        <v>95</v>
      </c>
      <c r="B57" s="5">
        <v>2143012995</v>
      </c>
      <c r="C57" s="5" t="s">
        <v>106</v>
      </c>
      <c r="D57" s="5" t="s">
        <v>106</v>
      </c>
      <c r="E57" s="5" t="s">
        <v>37</v>
      </c>
      <c r="G57" s="5" t="s">
        <v>103</v>
      </c>
      <c r="H57" s="23">
        <f>VLOOKUP($B57,'2022年下学期'!$B:$AE,16,FALSE)</f>
        <v>57</v>
      </c>
      <c r="I57" s="23">
        <f>VLOOKUP($B57,'2022年下学期'!$B:$AE,17,FALSE)</f>
        <v>6</v>
      </c>
      <c r="J57" s="23">
        <f>VLOOKUP($B57,'2022年下学期'!$B:$AE,18,FALSE)</f>
        <v>10</v>
      </c>
      <c r="K57" s="23">
        <f t="shared" si="0"/>
        <v>61</v>
      </c>
      <c r="L57" s="23">
        <f t="shared" si="1"/>
        <v>6</v>
      </c>
      <c r="M57" s="23">
        <f t="shared" si="2"/>
        <v>10</v>
      </c>
      <c r="N57" s="5">
        <v>61</v>
      </c>
      <c r="O57" s="5">
        <v>6</v>
      </c>
      <c r="P57" s="5">
        <v>10</v>
      </c>
      <c r="Q57" s="5" t="s">
        <v>447</v>
      </c>
      <c r="R57" s="5">
        <v>0</v>
      </c>
      <c r="S57" s="5">
        <v>0</v>
      </c>
      <c r="T57" s="5">
        <v>6</v>
      </c>
      <c r="U57" s="5">
        <v>10</v>
      </c>
      <c r="W57" s="5">
        <f t="shared" si="3"/>
        <v>14000</v>
      </c>
      <c r="X57" s="5">
        <f t="shared" si="4"/>
        <v>8957.6</v>
      </c>
      <c r="Y57" s="5">
        <f t="shared" si="5"/>
        <v>14000</v>
      </c>
      <c r="AA57" s="5">
        <f t="shared" si="6"/>
        <v>28000</v>
      </c>
      <c r="AB57" s="5">
        <v>64</v>
      </c>
      <c r="AC57" s="5">
        <v>43</v>
      </c>
      <c r="AD57" s="5">
        <v>5</v>
      </c>
      <c r="AE57" s="5">
        <v>30960</v>
      </c>
      <c r="AF57" s="5">
        <v>30788</v>
      </c>
      <c r="AG57" s="5">
        <v>172</v>
      </c>
      <c r="AH57" s="5">
        <v>0</v>
      </c>
      <c r="AI57" s="5">
        <v>6157.6</v>
      </c>
      <c r="AJ57" s="5">
        <v>2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13</v>
      </c>
      <c r="AR57" s="5">
        <v>11</v>
      </c>
      <c r="AS57" s="5">
        <v>2</v>
      </c>
      <c r="AT57" s="5">
        <v>7920</v>
      </c>
      <c r="AU57" s="5">
        <v>7885.6</v>
      </c>
      <c r="AV57" s="5">
        <v>34.4</v>
      </c>
      <c r="AW57" s="5">
        <v>0</v>
      </c>
      <c r="AX57" s="5">
        <v>9</v>
      </c>
      <c r="AY57" s="5">
        <v>8</v>
      </c>
      <c r="AZ57" s="5">
        <v>1</v>
      </c>
      <c r="BA57" s="5">
        <v>5760</v>
      </c>
      <c r="BB57" s="5">
        <v>5725.6</v>
      </c>
      <c r="BC57" s="5">
        <v>34.4</v>
      </c>
      <c r="BD57" s="5">
        <v>0</v>
      </c>
      <c r="BE57" s="5">
        <v>15</v>
      </c>
      <c r="BF57" s="5">
        <v>14</v>
      </c>
      <c r="BG57" s="5">
        <v>1</v>
      </c>
      <c r="BH57" s="5">
        <v>10080</v>
      </c>
      <c r="BI57" s="5">
        <v>10045.6</v>
      </c>
      <c r="BJ57" s="5">
        <v>34.4</v>
      </c>
      <c r="BK57" s="5">
        <v>0</v>
      </c>
      <c r="BL57" s="5">
        <v>16</v>
      </c>
      <c r="BM57" s="5">
        <v>5</v>
      </c>
      <c r="BN57" s="5">
        <v>1</v>
      </c>
      <c r="BO57" s="5">
        <v>2880</v>
      </c>
      <c r="BP57" s="5">
        <v>2845.6</v>
      </c>
      <c r="BQ57" s="5">
        <v>34.4</v>
      </c>
      <c r="BR57" s="5">
        <v>0</v>
      </c>
      <c r="BS57" s="5">
        <v>9</v>
      </c>
      <c r="BT57" s="5">
        <v>5</v>
      </c>
      <c r="BU57" s="5">
        <v>1</v>
      </c>
      <c r="BV57" s="5">
        <v>2880</v>
      </c>
      <c r="BW57" s="5">
        <v>2845.6</v>
      </c>
      <c r="BX57" s="5">
        <v>34.4</v>
      </c>
      <c r="BY57" s="5">
        <v>0</v>
      </c>
    </row>
    <row r="58" spans="1:68">
      <c r="A58" s="5" t="s">
        <v>95</v>
      </c>
      <c r="B58" s="5">
        <v>2143012997</v>
      </c>
      <c r="C58" s="5" t="s">
        <v>107</v>
      </c>
      <c r="D58" s="5" t="s">
        <v>107</v>
      </c>
      <c r="E58" s="5" t="s">
        <v>37</v>
      </c>
      <c r="G58" s="5" t="s">
        <v>103</v>
      </c>
      <c r="H58" s="23">
        <f>VLOOKUP($B58,'2022年下学期'!$B:$AE,16,FALSE)</f>
        <v>24</v>
      </c>
      <c r="I58" s="23">
        <f>VLOOKUP($B58,'2022年下学期'!$B:$AE,17,FALSE)</f>
        <v>3</v>
      </c>
      <c r="J58" s="23">
        <f>VLOOKUP($B58,'2022年下学期'!$B:$AE,18,FALSE)</f>
        <v>5</v>
      </c>
      <c r="K58" s="23">
        <f t="shared" si="0"/>
        <v>30</v>
      </c>
      <c r="L58" s="23">
        <f t="shared" si="1"/>
        <v>3</v>
      </c>
      <c r="M58" s="23">
        <f t="shared" si="2"/>
        <v>5</v>
      </c>
      <c r="N58" s="5">
        <v>30</v>
      </c>
      <c r="O58" s="5">
        <v>3</v>
      </c>
      <c r="P58" s="5">
        <v>5</v>
      </c>
      <c r="Q58" s="5" t="s">
        <v>455</v>
      </c>
      <c r="R58" s="5">
        <v>0</v>
      </c>
      <c r="S58" s="5">
        <v>0</v>
      </c>
      <c r="T58" s="5">
        <v>3</v>
      </c>
      <c r="U58" s="5">
        <v>5</v>
      </c>
      <c r="W58" s="5">
        <f t="shared" si="3"/>
        <v>7000</v>
      </c>
      <c r="X58" s="5">
        <f t="shared" si="4"/>
        <v>5476.25</v>
      </c>
      <c r="Y58" s="5">
        <f t="shared" si="5"/>
        <v>7000</v>
      </c>
      <c r="AA58" s="5">
        <f t="shared" si="6"/>
        <v>14000</v>
      </c>
      <c r="AB58" s="5">
        <v>25</v>
      </c>
      <c r="AC58" s="5">
        <v>25</v>
      </c>
      <c r="AD58" s="5">
        <v>4</v>
      </c>
      <c r="AE58" s="5">
        <v>18000</v>
      </c>
      <c r="AF58" s="5">
        <v>14905</v>
      </c>
      <c r="AI58" s="5">
        <v>3726.25</v>
      </c>
      <c r="AJ58" s="5">
        <v>9</v>
      </c>
      <c r="AK58" s="5">
        <v>9</v>
      </c>
      <c r="AL58" s="5">
        <v>1</v>
      </c>
      <c r="AM58" s="5">
        <v>6480</v>
      </c>
      <c r="AN58" s="5">
        <v>5184</v>
      </c>
      <c r="AX58" s="5">
        <v>3</v>
      </c>
      <c r="AY58" s="5">
        <v>3</v>
      </c>
      <c r="AZ58" s="5">
        <v>1</v>
      </c>
      <c r="BA58" s="5">
        <v>2160</v>
      </c>
      <c r="BB58" s="5">
        <v>2160</v>
      </c>
      <c r="BL58" s="5">
        <v>13</v>
      </c>
      <c r="BM58" s="5">
        <v>13</v>
      </c>
      <c r="BN58" s="5">
        <v>2</v>
      </c>
      <c r="BO58" s="5">
        <v>9360</v>
      </c>
      <c r="BP58" s="5">
        <v>7561</v>
      </c>
    </row>
    <row r="59" spans="1:35">
      <c r="A59" s="5" t="s">
        <v>95</v>
      </c>
      <c r="B59" s="5">
        <v>2143013002</v>
      </c>
      <c r="C59" s="5" t="s">
        <v>108</v>
      </c>
      <c r="D59" s="5" t="s">
        <v>108</v>
      </c>
      <c r="E59" s="5" t="s">
        <v>37</v>
      </c>
      <c r="G59" s="5" t="s">
        <v>103</v>
      </c>
      <c r="H59" s="23">
        <f>VLOOKUP($B59,'2022年下学期'!$B:$AE,16,FALSE)</f>
        <v>4</v>
      </c>
      <c r="I59" s="23">
        <f>VLOOKUP($B59,'2022年下学期'!$B:$AE,17,FALSE)</f>
        <v>1</v>
      </c>
      <c r="J59" s="23">
        <f>VLOOKUP($B59,'2022年下学期'!$B:$AE,18,FALSE)</f>
        <v>3</v>
      </c>
      <c r="K59" s="23">
        <f t="shared" si="0"/>
        <v>13</v>
      </c>
      <c r="L59" s="23">
        <f t="shared" si="1"/>
        <v>2</v>
      </c>
      <c r="M59" s="23">
        <f t="shared" si="2"/>
        <v>4</v>
      </c>
      <c r="N59" s="5">
        <v>13</v>
      </c>
      <c r="O59" s="5">
        <v>2</v>
      </c>
      <c r="P59" s="5">
        <v>4</v>
      </c>
      <c r="Q59" s="5" t="s">
        <v>455</v>
      </c>
      <c r="R59" s="5">
        <v>0</v>
      </c>
      <c r="S59" s="5">
        <v>0</v>
      </c>
      <c r="T59" s="5">
        <v>2</v>
      </c>
      <c r="U59" s="5">
        <v>4</v>
      </c>
      <c r="W59" s="5">
        <f t="shared" si="3"/>
        <v>4800</v>
      </c>
      <c r="X59" s="5">
        <f t="shared" si="4"/>
        <v>1200</v>
      </c>
      <c r="Y59" s="5">
        <f t="shared" si="5"/>
        <v>0</v>
      </c>
      <c r="AA59" s="5">
        <f t="shared" si="6"/>
        <v>4800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</row>
    <row r="60" spans="1:96">
      <c r="A60" s="5" t="s">
        <v>95</v>
      </c>
      <c r="B60" s="5">
        <v>3143011146</v>
      </c>
      <c r="C60" s="5" t="s">
        <v>109</v>
      </c>
      <c r="D60" s="5" t="s">
        <v>109</v>
      </c>
      <c r="E60" s="5" t="s">
        <v>37</v>
      </c>
      <c r="G60" s="5" t="s">
        <v>97</v>
      </c>
      <c r="H60" s="23">
        <f>VLOOKUP($B60,'2022年下学期'!$B:$AE,16,FALSE)</f>
        <v>1642</v>
      </c>
      <c r="I60" s="23">
        <f>VLOOKUP($B60,'2022年下学期'!$B:$AE,17,FALSE)</f>
        <v>32</v>
      </c>
      <c r="J60" s="23">
        <f>VLOOKUP($B60,'2022年下学期'!$B:$AE,18,FALSE)</f>
        <v>116</v>
      </c>
      <c r="K60" s="23">
        <f t="shared" si="0"/>
        <v>1695</v>
      </c>
      <c r="L60" s="23">
        <f t="shared" si="1"/>
        <v>34</v>
      </c>
      <c r="M60" s="23">
        <f t="shared" si="2"/>
        <v>238</v>
      </c>
      <c r="N60" s="5">
        <v>1695</v>
      </c>
      <c r="O60" s="5">
        <v>9</v>
      </c>
      <c r="P60" s="5">
        <v>119</v>
      </c>
      <c r="Q60" s="5" t="s">
        <v>460</v>
      </c>
      <c r="R60" s="5">
        <v>25</v>
      </c>
      <c r="S60" s="5">
        <v>119</v>
      </c>
      <c r="T60" s="5">
        <v>34</v>
      </c>
      <c r="U60" s="5">
        <v>238</v>
      </c>
      <c r="W60" s="5">
        <f t="shared" si="3"/>
        <v>0</v>
      </c>
      <c r="X60" s="5">
        <f t="shared" si="4"/>
        <v>10579.4725274725</v>
      </c>
      <c r="Y60" s="5">
        <f t="shared" si="5"/>
        <v>0</v>
      </c>
      <c r="AA60" s="5">
        <f t="shared" si="6"/>
        <v>0</v>
      </c>
      <c r="AB60" s="5">
        <v>1703</v>
      </c>
      <c r="AC60" s="5">
        <v>1558</v>
      </c>
      <c r="AD60" s="5">
        <v>91</v>
      </c>
      <c r="AE60" s="5">
        <v>1158800</v>
      </c>
      <c r="AF60" s="5">
        <v>962732</v>
      </c>
      <c r="AG60" s="5">
        <v>196068</v>
      </c>
      <c r="AH60" s="5">
        <v>0</v>
      </c>
      <c r="AI60" s="5">
        <v>10579.4725274725</v>
      </c>
      <c r="AJ60" s="5">
        <v>48</v>
      </c>
      <c r="AK60" s="5">
        <v>36</v>
      </c>
      <c r="AL60" s="5">
        <v>2</v>
      </c>
      <c r="AM60" s="5">
        <v>26640</v>
      </c>
      <c r="AN60" s="5">
        <v>20360</v>
      </c>
      <c r="AQ60" s="5">
        <v>47</v>
      </c>
      <c r="AR60" s="5">
        <v>38</v>
      </c>
      <c r="AS60" s="5">
        <v>2</v>
      </c>
      <c r="AT60" s="5">
        <v>27360</v>
      </c>
      <c r="AU60" s="5">
        <v>21372</v>
      </c>
      <c r="AX60" s="5">
        <v>50</v>
      </c>
      <c r="AY60" s="5">
        <v>44</v>
      </c>
      <c r="AZ60" s="5">
        <v>3</v>
      </c>
      <c r="BA60" s="5">
        <v>32400</v>
      </c>
      <c r="BB60" s="5">
        <v>28010</v>
      </c>
      <c r="BE60" s="5">
        <v>83</v>
      </c>
      <c r="BF60" s="5">
        <v>72</v>
      </c>
      <c r="BG60" s="5">
        <v>3</v>
      </c>
      <c r="BH60" s="5">
        <v>51840</v>
      </c>
      <c r="BI60" s="5">
        <v>45368</v>
      </c>
      <c r="BL60" s="5">
        <v>77</v>
      </c>
      <c r="BM60" s="5">
        <v>65</v>
      </c>
      <c r="BN60" s="5">
        <v>5</v>
      </c>
      <c r="BO60" s="5">
        <v>46800</v>
      </c>
      <c r="BP60" s="5">
        <v>40584</v>
      </c>
      <c r="BS60" s="5">
        <v>70</v>
      </c>
      <c r="BT60" s="5">
        <v>66</v>
      </c>
      <c r="BU60" s="5">
        <v>5</v>
      </c>
      <c r="BV60" s="5">
        <v>47520</v>
      </c>
      <c r="BW60" s="5">
        <v>44938</v>
      </c>
      <c r="BZ60" s="5">
        <v>419</v>
      </c>
      <c r="CA60" s="5">
        <v>401</v>
      </c>
      <c r="CB60" s="5">
        <v>18</v>
      </c>
      <c r="CC60" s="5">
        <v>288720</v>
      </c>
      <c r="CD60" s="5">
        <v>188691</v>
      </c>
      <c r="CG60" s="5">
        <v>432</v>
      </c>
      <c r="CH60" s="5">
        <v>391</v>
      </c>
      <c r="CI60" s="5">
        <v>24</v>
      </c>
      <c r="CJ60" s="5">
        <v>281520</v>
      </c>
      <c r="CK60" s="5">
        <v>239316</v>
      </c>
      <c r="CN60" s="5">
        <v>477</v>
      </c>
      <c r="CO60" s="5">
        <v>445</v>
      </c>
      <c r="CP60" s="5">
        <v>29</v>
      </c>
      <c r="CQ60" s="5">
        <v>356000</v>
      </c>
      <c r="CR60" s="5">
        <v>334093</v>
      </c>
    </row>
    <row r="61" spans="1:97">
      <c r="A61" s="5" t="s">
        <v>95</v>
      </c>
      <c r="B61" s="5">
        <v>3143011148</v>
      </c>
      <c r="C61" s="5" t="s">
        <v>110</v>
      </c>
      <c r="D61" s="5" t="s">
        <v>110</v>
      </c>
      <c r="E61" s="5" t="s">
        <v>37</v>
      </c>
      <c r="G61" s="5" t="s">
        <v>103</v>
      </c>
      <c r="H61" s="23">
        <f>VLOOKUP($B61,'2022年下学期'!$B:$AE,16,FALSE)</f>
        <v>837</v>
      </c>
      <c r="I61" s="23">
        <f>VLOOKUP($B61,'2022年下学期'!$B:$AE,17,FALSE)</f>
        <v>21</v>
      </c>
      <c r="J61" s="23">
        <f>VLOOKUP($B61,'2022年下学期'!$B:$AE,18,FALSE)</f>
        <v>71</v>
      </c>
      <c r="K61" s="23">
        <f t="shared" si="0"/>
        <v>988</v>
      </c>
      <c r="L61" s="23">
        <f t="shared" si="1"/>
        <v>24</v>
      </c>
      <c r="M61" s="23">
        <f t="shared" si="2"/>
        <v>142</v>
      </c>
      <c r="N61" s="5">
        <v>988</v>
      </c>
      <c r="O61" s="5">
        <v>11</v>
      </c>
      <c r="P61" s="5">
        <v>71</v>
      </c>
      <c r="Q61" s="5" t="s">
        <v>460</v>
      </c>
      <c r="R61" s="5">
        <v>13</v>
      </c>
      <c r="S61" s="5">
        <v>71</v>
      </c>
      <c r="T61" s="5">
        <v>24</v>
      </c>
      <c r="U61" s="5">
        <v>142</v>
      </c>
      <c r="W61" s="5">
        <f t="shared" si="3"/>
        <v>0</v>
      </c>
      <c r="X61" s="5">
        <f t="shared" si="4"/>
        <v>9664.3661971831</v>
      </c>
      <c r="Y61" s="5">
        <f t="shared" si="5"/>
        <v>0</v>
      </c>
      <c r="AA61" s="5">
        <f t="shared" si="6"/>
        <v>0</v>
      </c>
      <c r="AB61" s="5">
        <v>980</v>
      </c>
      <c r="AC61" s="5">
        <v>935</v>
      </c>
      <c r="AD61" s="5">
        <v>71</v>
      </c>
      <c r="AE61" s="5">
        <v>718400</v>
      </c>
      <c r="AF61" s="5">
        <v>686170</v>
      </c>
      <c r="AG61" s="5">
        <v>28028</v>
      </c>
      <c r="AH61" s="5">
        <v>0</v>
      </c>
      <c r="AI61" s="5">
        <v>9664.3661971831</v>
      </c>
      <c r="AJ61" s="5">
        <v>40</v>
      </c>
      <c r="AK61" s="5">
        <v>40</v>
      </c>
      <c r="AL61" s="5">
        <v>3</v>
      </c>
      <c r="AM61" s="5">
        <v>28800</v>
      </c>
      <c r="AN61" s="5">
        <v>23040</v>
      </c>
      <c r="AO61" s="5">
        <v>1200</v>
      </c>
      <c r="AQ61" s="5">
        <v>53</v>
      </c>
      <c r="AR61" s="5">
        <v>52</v>
      </c>
      <c r="AS61" s="5">
        <v>4</v>
      </c>
      <c r="AT61" s="5">
        <v>37440</v>
      </c>
      <c r="AU61" s="5">
        <v>29952</v>
      </c>
      <c r="AV61" s="5">
        <v>1559</v>
      </c>
      <c r="AX61" s="5">
        <v>66</v>
      </c>
      <c r="AY61" s="5">
        <v>65</v>
      </c>
      <c r="AZ61" s="5">
        <v>5</v>
      </c>
      <c r="BA61" s="5">
        <v>46800</v>
      </c>
      <c r="BB61" s="5">
        <v>37440</v>
      </c>
      <c r="BC61" s="5">
        <v>1948</v>
      </c>
      <c r="BE61" s="5">
        <v>74</v>
      </c>
      <c r="BF61" s="5">
        <v>64</v>
      </c>
      <c r="BG61" s="5">
        <v>6</v>
      </c>
      <c r="BH61" s="5">
        <v>46080</v>
      </c>
      <c r="BI61" s="5">
        <v>36864</v>
      </c>
      <c r="BJ61" s="5">
        <v>1918</v>
      </c>
      <c r="BL61" s="5">
        <v>75</v>
      </c>
      <c r="BM61" s="5">
        <v>74</v>
      </c>
      <c r="BN61" s="5">
        <v>6</v>
      </c>
      <c r="BO61" s="5">
        <v>53280</v>
      </c>
      <c r="BP61" s="5">
        <v>42624</v>
      </c>
      <c r="BQ61" s="5">
        <v>2218</v>
      </c>
      <c r="BS61" s="5">
        <v>83</v>
      </c>
      <c r="BT61" s="5">
        <v>75</v>
      </c>
      <c r="BU61" s="5">
        <v>6</v>
      </c>
      <c r="BV61" s="5">
        <v>54000</v>
      </c>
      <c r="BW61" s="5">
        <v>43200</v>
      </c>
      <c r="BX61" s="5">
        <v>2248</v>
      </c>
      <c r="BZ61" s="5">
        <v>172</v>
      </c>
      <c r="CA61" s="5">
        <v>167</v>
      </c>
      <c r="CB61" s="5">
        <v>16</v>
      </c>
      <c r="CC61" s="5">
        <v>133600</v>
      </c>
      <c r="CD61" s="5">
        <v>106880</v>
      </c>
      <c r="CE61" s="5">
        <v>5006</v>
      </c>
      <c r="CG61" s="5">
        <v>191</v>
      </c>
      <c r="CH61" s="5">
        <v>184</v>
      </c>
      <c r="CI61" s="5">
        <v>15</v>
      </c>
      <c r="CJ61" s="5">
        <v>147200</v>
      </c>
      <c r="CK61" s="5">
        <v>11776</v>
      </c>
      <c r="CL61" s="5">
        <v>5516</v>
      </c>
      <c r="CN61" s="5">
        <v>225</v>
      </c>
      <c r="CO61" s="5">
        <v>214</v>
      </c>
      <c r="CP61" s="5">
        <v>17</v>
      </c>
      <c r="CQ61" s="5">
        <v>171200</v>
      </c>
      <c r="CR61" s="5">
        <v>13696</v>
      </c>
      <c r="CS61" s="5">
        <v>6415</v>
      </c>
    </row>
    <row r="62" spans="1:97">
      <c r="A62" s="5" t="s">
        <v>95</v>
      </c>
      <c r="B62" s="5">
        <v>3143011149</v>
      </c>
      <c r="C62" s="5" t="s">
        <v>111</v>
      </c>
      <c r="D62" s="5" t="s">
        <v>111</v>
      </c>
      <c r="E62" s="5" t="s">
        <v>37</v>
      </c>
      <c r="G62" s="5" t="s">
        <v>97</v>
      </c>
      <c r="H62" s="23">
        <f>VLOOKUP($B62,'2022年下学期'!$B:$AE,16,FALSE)</f>
        <v>394</v>
      </c>
      <c r="I62" s="23">
        <f>VLOOKUP($B62,'2022年下学期'!$B:$AE,17,FALSE)</f>
        <v>13</v>
      </c>
      <c r="J62" s="23">
        <f>VLOOKUP($B62,'2022年下学期'!$B:$AE,18,FALSE)</f>
        <v>40</v>
      </c>
      <c r="K62" s="23">
        <f t="shared" si="0"/>
        <v>485</v>
      </c>
      <c r="L62" s="23">
        <f t="shared" si="1"/>
        <v>14</v>
      </c>
      <c r="M62" s="23">
        <f t="shared" si="2"/>
        <v>84</v>
      </c>
      <c r="N62" s="5">
        <v>485</v>
      </c>
      <c r="O62" s="5">
        <v>8</v>
      </c>
      <c r="P62" s="5">
        <v>42</v>
      </c>
      <c r="Q62" s="5" t="s">
        <v>460</v>
      </c>
      <c r="R62" s="5">
        <v>6</v>
      </c>
      <c r="S62" s="5">
        <v>42</v>
      </c>
      <c r="T62" s="5">
        <v>14</v>
      </c>
      <c r="U62" s="5">
        <v>84</v>
      </c>
      <c r="W62" s="5">
        <f t="shared" si="3"/>
        <v>0</v>
      </c>
      <c r="X62" s="5">
        <f t="shared" si="4"/>
        <v>7162.08695652174</v>
      </c>
      <c r="Y62" s="5">
        <f t="shared" si="5"/>
        <v>0</v>
      </c>
      <c r="AA62" s="5">
        <f t="shared" si="6"/>
        <v>0</v>
      </c>
      <c r="AB62" s="5">
        <v>479</v>
      </c>
      <c r="AC62" s="5">
        <v>436</v>
      </c>
      <c r="AD62" s="5">
        <v>46</v>
      </c>
      <c r="AE62" s="5">
        <v>331200</v>
      </c>
      <c r="AF62" s="5">
        <v>329456</v>
      </c>
      <c r="AG62" s="5">
        <v>1744</v>
      </c>
      <c r="AH62" s="5">
        <v>0</v>
      </c>
      <c r="AI62" s="5">
        <v>7162.08695652174</v>
      </c>
      <c r="AJ62" s="5">
        <v>25</v>
      </c>
      <c r="AK62" s="5">
        <v>24</v>
      </c>
      <c r="AL62" s="5">
        <v>2</v>
      </c>
      <c r="AM62" s="5">
        <v>17280</v>
      </c>
      <c r="AN62" s="5">
        <v>17184</v>
      </c>
      <c r="AO62" s="5">
        <v>96</v>
      </c>
      <c r="AP62" s="5">
        <v>0</v>
      </c>
      <c r="AQ62" s="5">
        <v>29</v>
      </c>
      <c r="AR62" s="5">
        <v>26</v>
      </c>
      <c r="AS62" s="5">
        <v>2</v>
      </c>
      <c r="AT62" s="5">
        <v>18720</v>
      </c>
      <c r="AU62" s="5">
        <v>18616</v>
      </c>
      <c r="AV62" s="5">
        <v>104</v>
      </c>
      <c r="AW62" s="5">
        <v>0</v>
      </c>
      <c r="AX62" s="5">
        <v>29</v>
      </c>
      <c r="AY62" s="5">
        <v>28</v>
      </c>
      <c r="AZ62" s="5">
        <v>2</v>
      </c>
      <c r="BA62" s="5">
        <v>20160</v>
      </c>
      <c r="BB62" s="5">
        <v>20048</v>
      </c>
      <c r="BC62" s="5">
        <v>112</v>
      </c>
      <c r="BD62" s="5">
        <v>0</v>
      </c>
      <c r="BE62" s="5">
        <v>36</v>
      </c>
      <c r="BF62" s="5">
        <v>34</v>
      </c>
      <c r="BG62" s="5">
        <v>2</v>
      </c>
      <c r="BH62" s="5">
        <v>24480</v>
      </c>
      <c r="BI62" s="5">
        <v>24344</v>
      </c>
      <c r="BJ62" s="5">
        <v>136</v>
      </c>
      <c r="BK62" s="5">
        <v>0</v>
      </c>
      <c r="BL62" s="5">
        <v>50</v>
      </c>
      <c r="BM62" s="5">
        <v>48</v>
      </c>
      <c r="BN62" s="5">
        <v>2</v>
      </c>
      <c r="BO62" s="5">
        <v>34560</v>
      </c>
      <c r="BP62" s="5">
        <v>34360</v>
      </c>
      <c r="BQ62" s="5">
        <v>192</v>
      </c>
      <c r="BR62" s="5">
        <v>0</v>
      </c>
      <c r="BS62" s="5">
        <v>34</v>
      </c>
      <c r="BT62" s="5">
        <v>32</v>
      </c>
      <c r="BU62" s="5">
        <v>2</v>
      </c>
      <c r="BV62" s="5">
        <v>23040</v>
      </c>
      <c r="BW62" s="5">
        <v>22912</v>
      </c>
      <c r="BX62" s="5">
        <v>128</v>
      </c>
      <c r="BY62" s="5">
        <v>0</v>
      </c>
      <c r="BZ62" s="5">
        <v>65</v>
      </c>
      <c r="CA62" s="5">
        <v>65</v>
      </c>
      <c r="CB62" s="5">
        <v>11</v>
      </c>
      <c r="CC62" s="5">
        <v>52000</v>
      </c>
      <c r="CD62" s="5">
        <v>51740</v>
      </c>
      <c r="CE62" s="5">
        <v>260</v>
      </c>
      <c r="CF62" s="5">
        <v>0</v>
      </c>
      <c r="CG62" s="5">
        <v>85</v>
      </c>
      <c r="CH62" s="5">
        <v>60</v>
      </c>
      <c r="CI62" s="5">
        <v>13</v>
      </c>
      <c r="CJ62" s="5">
        <v>48000</v>
      </c>
      <c r="CK62" s="5">
        <v>47760</v>
      </c>
      <c r="CL62" s="5">
        <v>240</v>
      </c>
      <c r="CM62" s="5">
        <v>0</v>
      </c>
      <c r="CN62" s="5">
        <v>98</v>
      </c>
      <c r="CO62" s="5">
        <v>91</v>
      </c>
      <c r="CP62" s="5">
        <v>13</v>
      </c>
      <c r="CQ62" s="5">
        <v>72800</v>
      </c>
      <c r="CR62" s="5">
        <v>72436</v>
      </c>
      <c r="CS62" s="5">
        <v>364</v>
      </c>
    </row>
    <row r="63" spans="1:35">
      <c r="A63" s="5" t="s">
        <v>112</v>
      </c>
      <c r="B63" s="5">
        <v>2143014237</v>
      </c>
      <c r="C63" s="5" t="s">
        <v>113</v>
      </c>
      <c r="D63" s="5" t="s">
        <v>119</v>
      </c>
      <c r="F63" s="5" t="s">
        <v>964</v>
      </c>
      <c r="G63" s="5" t="s">
        <v>114</v>
      </c>
      <c r="H63" s="23">
        <f>VLOOKUP($B63,'2022年下学期'!$B:$AE,16,FALSE)</f>
        <v>4</v>
      </c>
      <c r="I63" s="23">
        <f>VLOOKUP($B63,'2022年下学期'!$B:$AE,17,FALSE)</f>
        <v>2</v>
      </c>
      <c r="J63" s="23">
        <f>VLOOKUP($B63,'2022年下学期'!$B:$AE,18,FALSE)</f>
        <v>0</v>
      </c>
      <c r="K63" s="23">
        <f t="shared" si="0"/>
        <v>4</v>
      </c>
      <c r="L63" s="23">
        <f t="shared" si="1"/>
        <v>1</v>
      </c>
      <c r="M63" s="23">
        <f t="shared" si="2"/>
        <v>1</v>
      </c>
      <c r="N63" s="5">
        <v>4</v>
      </c>
      <c r="O63" s="5">
        <v>1</v>
      </c>
      <c r="P63" s="5">
        <v>1</v>
      </c>
      <c r="Q63" s="5" t="s">
        <v>455</v>
      </c>
      <c r="R63" s="5">
        <v>0</v>
      </c>
      <c r="S63" s="5">
        <v>0</v>
      </c>
      <c r="T63" s="5">
        <v>1</v>
      </c>
      <c r="U63" s="5">
        <v>1</v>
      </c>
      <c r="W63" s="5">
        <f t="shared" si="3"/>
        <v>0</v>
      </c>
      <c r="X63" s="5">
        <f t="shared" si="4"/>
        <v>0</v>
      </c>
      <c r="Y63" s="5">
        <f t="shared" si="5"/>
        <v>0</v>
      </c>
      <c r="AA63" s="5">
        <f t="shared" si="6"/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</row>
    <row r="64" spans="1:35">
      <c r="A64" s="5" t="s">
        <v>112</v>
      </c>
      <c r="B64" s="5">
        <v>2143014240</v>
      </c>
      <c r="C64" s="5" t="s">
        <v>115</v>
      </c>
      <c r="D64" s="5" t="s">
        <v>115</v>
      </c>
      <c r="E64" s="5" t="s">
        <v>37</v>
      </c>
      <c r="G64" s="5" t="s">
        <v>116</v>
      </c>
      <c r="H64" s="23">
        <f>VLOOKUP($B64,'2022年下学期'!$B:$AE,16,FALSE)</f>
        <v>3</v>
      </c>
      <c r="I64" s="23">
        <f>VLOOKUP($B64,'2022年下学期'!$B:$AE,17,FALSE)</f>
        <v>1</v>
      </c>
      <c r="J64" s="23">
        <f>VLOOKUP($B64,'2022年下学期'!$B:$AE,18,FALSE)</f>
        <v>1</v>
      </c>
      <c r="K64" s="23">
        <f t="shared" si="0"/>
        <v>5</v>
      </c>
      <c r="L64" s="23">
        <f t="shared" si="1"/>
        <v>1</v>
      </c>
      <c r="M64" s="23">
        <f t="shared" si="2"/>
        <v>1</v>
      </c>
      <c r="N64" s="5">
        <v>5</v>
      </c>
      <c r="O64" s="5">
        <v>1</v>
      </c>
      <c r="P64" s="5">
        <v>1</v>
      </c>
      <c r="Q64" s="5" t="s">
        <v>455</v>
      </c>
      <c r="R64" s="5">
        <v>0</v>
      </c>
      <c r="S64" s="5">
        <v>0</v>
      </c>
      <c r="T64" s="5">
        <v>1</v>
      </c>
      <c r="U64" s="5">
        <v>1</v>
      </c>
      <c r="V64" s="5">
        <v>2500</v>
      </c>
      <c r="W64" s="5">
        <f t="shared" si="3"/>
        <v>2500</v>
      </c>
      <c r="X64" s="5">
        <f t="shared" si="4"/>
        <v>2500</v>
      </c>
      <c r="Y64" s="5">
        <f t="shared" si="5"/>
        <v>2500</v>
      </c>
      <c r="AA64" s="5">
        <f t="shared" si="6"/>
        <v>5000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</row>
    <row r="65" spans="1:35">
      <c r="A65" s="5" t="s">
        <v>112</v>
      </c>
      <c r="B65" s="5">
        <v>2143014241</v>
      </c>
      <c r="C65" s="5" t="s">
        <v>117</v>
      </c>
      <c r="D65" s="5" t="s">
        <v>121</v>
      </c>
      <c r="F65" s="5" t="s">
        <v>965</v>
      </c>
      <c r="G65" s="5" t="s">
        <v>114</v>
      </c>
      <c r="H65" s="23">
        <f>VLOOKUP($B65,'2022年下学期'!$B:$AE,16,FALSE)</f>
        <v>2</v>
      </c>
      <c r="I65" s="23">
        <f>VLOOKUP($B65,'2022年下学期'!$B:$AE,17,FALSE)</f>
        <v>1</v>
      </c>
      <c r="J65" s="23">
        <f>VLOOKUP($B65,'2022年下学期'!$B:$AE,18,FALSE)</f>
        <v>1</v>
      </c>
      <c r="K65" s="23">
        <f t="shared" si="0"/>
        <v>3</v>
      </c>
      <c r="L65" s="23">
        <f t="shared" si="1"/>
        <v>1</v>
      </c>
      <c r="M65" s="23">
        <f t="shared" si="2"/>
        <v>1</v>
      </c>
      <c r="N65" s="5">
        <v>3</v>
      </c>
      <c r="O65" s="5">
        <v>1</v>
      </c>
      <c r="P65" s="5">
        <v>1</v>
      </c>
      <c r="Q65" s="5" t="s">
        <v>455</v>
      </c>
      <c r="R65" s="5">
        <v>0</v>
      </c>
      <c r="S65" s="5">
        <v>0</v>
      </c>
      <c r="T65" s="5">
        <v>1</v>
      </c>
      <c r="U65" s="5">
        <v>1</v>
      </c>
      <c r="W65" s="5">
        <f t="shared" si="3"/>
        <v>0</v>
      </c>
      <c r="X65" s="5">
        <f t="shared" si="4"/>
        <v>0</v>
      </c>
      <c r="Y65" s="5">
        <f t="shared" si="5"/>
        <v>0</v>
      </c>
      <c r="AA65" s="5">
        <f t="shared" si="6"/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</row>
    <row r="66" spans="1:35">
      <c r="A66" s="5" t="s">
        <v>112</v>
      </c>
      <c r="B66" s="5">
        <v>2143014243</v>
      </c>
      <c r="C66" s="5" t="s">
        <v>118</v>
      </c>
      <c r="D66" s="5" t="s">
        <v>118</v>
      </c>
      <c r="E66" s="5" t="s">
        <v>37</v>
      </c>
      <c r="G66" s="5" t="s">
        <v>114</v>
      </c>
      <c r="H66" s="23">
        <f>VLOOKUP($B66,'2022年下学期'!$B:$AE,16,FALSE)</f>
        <v>19</v>
      </c>
      <c r="I66" s="23">
        <f>VLOOKUP($B66,'2022年下学期'!$B:$AE,17,FALSE)</f>
        <v>3</v>
      </c>
      <c r="J66" s="23">
        <f>VLOOKUP($B66,'2022年下学期'!$B:$AE,18,FALSE)</f>
        <v>5</v>
      </c>
      <c r="K66" s="23">
        <f t="shared" si="0"/>
        <v>30</v>
      </c>
      <c r="L66" s="23">
        <f t="shared" si="1"/>
        <v>4</v>
      </c>
      <c r="M66" s="23">
        <f t="shared" si="2"/>
        <v>6</v>
      </c>
      <c r="N66" s="5">
        <v>30</v>
      </c>
      <c r="O66" s="5">
        <v>4</v>
      </c>
      <c r="P66" s="5">
        <v>6</v>
      </c>
      <c r="Q66" s="5" t="s">
        <v>455</v>
      </c>
      <c r="R66" s="5">
        <v>0</v>
      </c>
      <c r="S66" s="5">
        <v>0</v>
      </c>
      <c r="T66" s="5">
        <v>4</v>
      </c>
      <c r="U66" s="5">
        <v>6</v>
      </c>
      <c r="W66" s="5">
        <f t="shared" si="3"/>
        <v>9200</v>
      </c>
      <c r="X66" s="5">
        <f t="shared" si="4"/>
        <v>1533.33333333333</v>
      </c>
      <c r="Y66" s="5">
        <f t="shared" si="5"/>
        <v>7000</v>
      </c>
      <c r="AA66" s="5">
        <f t="shared" si="6"/>
        <v>16200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</row>
    <row r="67" spans="1:77">
      <c r="A67" s="5" t="s">
        <v>112</v>
      </c>
      <c r="B67" s="5">
        <v>2143014244</v>
      </c>
      <c r="C67" s="5" t="s">
        <v>119</v>
      </c>
      <c r="D67" s="5" t="s">
        <v>119</v>
      </c>
      <c r="E67" s="5" t="s">
        <v>37</v>
      </c>
      <c r="G67" s="5" t="s">
        <v>114</v>
      </c>
      <c r="H67" s="23">
        <f>VLOOKUP($B67,'2022年下学期'!$B:$AE,16,FALSE)</f>
        <v>163</v>
      </c>
      <c r="I67" s="23">
        <f>VLOOKUP($B67,'2022年下学期'!$B:$AE,17,FALSE)</f>
        <v>6</v>
      </c>
      <c r="J67" s="23">
        <f>VLOOKUP($B67,'2022年下学期'!$B:$AE,18,FALSE)</f>
        <v>12</v>
      </c>
      <c r="K67" s="23">
        <f t="shared" ref="K67:K130" si="7">N67</f>
        <v>181</v>
      </c>
      <c r="L67" s="23">
        <f t="shared" ref="L67:L130" si="8">O67+R67</f>
        <v>6</v>
      </c>
      <c r="M67" s="23">
        <f t="shared" ref="M67:M130" si="9">U67</f>
        <v>12</v>
      </c>
      <c r="N67" s="5">
        <v>181</v>
      </c>
      <c r="O67" s="5">
        <v>6</v>
      </c>
      <c r="P67" s="5">
        <v>12</v>
      </c>
      <c r="Q67" s="5" t="s">
        <v>447</v>
      </c>
      <c r="R67" s="5">
        <v>0</v>
      </c>
      <c r="S67" s="5">
        <v>0</v>
      </c>
      <c r="T67" s="5">
        <v>6</v>
      </c>
      <c r="U67" s="5">
        <v>12</v>
      </c>
      <c r="W67" s="5">
        <f t="shared" ref="W67:W130" si="10">IF(AND(N67&gt;10,N67&lt;=100),(T67*2000+U67*200),IF(AND(N67&gt;100,N67&lt;=200),(T67*1000+U67*100),0))+V67</f>
        <v>7200</v>
      </c>
      <c r="X67" s="5">
        <f t="shared" ref="X67:X130" si="11">IF(AD67=0,(W67+AF67)/M67,(W67+AF67)/AD67)</f>
        <v>8739.66666666667</v>
      </c>
      <c r="Y67" s="5">
        <f t="shared" ref="Y67:Y130" si="12">IF(AND(H67&gt;10,H67&lt;=100),(I67*2000+J67*200),IF(AND(H67&gt;100,H67&lt;=200),(I67*1000+J67*100),0))+V67</f>
        <v>7200</v>
      </c>
      <c r="AA67" s="5">
        <f t="shared" ref="AA67:AA130" si="13">W67+Y67</f>
        <v>14400</v>
      </c>
      <c r="AB67" s="5">
        <v>185</v>
      </c>
      <c r="AC67" s="5">
        <v>161</v>
      </c>
      <c r="AD67" s="5">
        <v>12</v>
      </c>
      <c r="AE67" s="5">
        <v>104592</v>
      </c>
      <c r="AF67" s="5">
        <v>97676</v>
      </c>
      <c r="AG67" s="5">
        <v>2500</v>
      </c>
      <c r="AH67" s="5">
        <v>4416</v>
      </c>
      <c r="AI67" s="5">
        <v>8139.66666666667</v>
      </c>
      <c r="AJ67" s="5">
        <v>30</v>
      </c>
      <c r="AK67" s="5">
        <v>19</v>
      </c>
      <c r="AL67" s="5">
        <v>2</v>
      </c>
      <c r="AM67" s="5">
        <v>13680</v>
      </c>
      <c r="AN67" s="5">
        <v>12672</v>
      </c>
      <c r="AO67" s="5">
        <v>400</v>
      </c>
      <c r="AP67" s="5">
        <v>608</v>
      </c>
      <c r="AQ67" s="5">
        <v>21</v>
      </c>
      <c r="AR67" s="5">
        <v>18</v>
      </c>
      <c r="AS67" s="5">
        <v>2</v>
      </c>
      <c r="AT67" s="5">
        <v>12960</v>
      </c>
      <c r="AU67" s="5">
        <v>11984</v>
      </c>
      <c r="AV67" s="5">
        <v>400</v>
      </c>
      <c r="AW67" s="5">
        <v>576</v>
      </c>
      <c r="AX67" s="5">
        <v>37</v>
      </c>
      <c r="AY67" s="5">
        <v>36</v>
      </c>
      <c r="AZ67" s="5">
        <v>2</v>
      </c>
      <c r="BA67" s="5">
        <v>18432</v>
      </c>
      <c r="BB67" s="5">
        <v>17296</v>
      </c>
      <c r="BC67" s="5">
        <v>400</v>
      </c>
      <c r="BD67" s="5">
        <v>736</v>
      </c>
      <c r="BE67" s="5">
        <v>36</v>
      </c>
      <c r="BF67" s="5">
        <v>33</v>
      </c>
      <c r="BG67" s="5">
        <v>2</v>
      </c>
      <c r="BH67" s="5">
        <v>23160</v>
      </c>
      <c r="BI67" s="5">
        <v>21636</v>
      </c>
      <c r="BJ67" s="5">
        <v>500</v>
      </c>
      <c r="BK67" s="5">
        <v>1024</v>
      </c>
      <c r="BL67" s="5">
        <v>29</v>
      </c>
      <c r="BM67" s="5">
        <v>25</v>
      </c>
      <c r="BN67" s="5">
        <v>2</v>
      </c>
      <c r="BO67" s="5">
        <v>18000</v>
      </c>
      <c r="BP67" s="5">
        <v>16700</v>
      </c>
      <c r="BQ67" s="5">
        <v>500</v>
      </c>
      <c r="BR67" s="5">
        <v>800</v>
      </c>
      <c r="BS67" s="5">
        <v>32</v>
      </c>
      <c r="BT67" s="5">
        <v>30</v>
      </c>
      <c r="BU67" s="5">
        <v>2</v>
      </c>
      <c r="BV67" s="5">
        <v>18360</v>
      </c>
      <c r="BW67" s="5">
        <v>17388</v>
      </c>
      <c r="BX67" s="5">
        <v>300</v>
      </c>
      <c r="BY67" s="5">
        <v>672</v>
      </c>
    </row>
    <row r="68" spans="1:35">
      <c r="A68" s="5" t="s">
        <v>112</v>
      </c>
      <c r="B68" s="5">
        <v>2143014245</v>
      </c>
      <c r="C68" s="5" t="s">
        <v>120</v>
      </c>
      <c r="D68" s="5" t="s">
        <v>124</v>
      </c>
      <c r="F68" s="5" t="s">
        <v>966</v>
      </c>
      <c r="G68" s="5" t="s">
        <v>114</v>
      </c>
      <c r="H68" s="23">
        <f>VLOOKUP($B68,'2022年下学期'!$B:$AE,16,FALSE)</f>
        <v>2</v>
      </c>
      <c r="I68" s="23">
        <f>VLOOKUP($B68,'2022年下学期'!$B:$AE,17,FALSE)</f>
        <v>1</v>
      </c>
      <c r="J68" s="23">
        <f>VLOOKUP($B68,'2022年下学期'!$B:$AE,18,FALSE)</f>
        <v>1</v>
      </c>
      <c r="K68" s="23">
        <f t="shared" si="7"/>
        <v>5</v>
      </c>
      <c r="L68" s="23">
        <f t="shared" si="8"/>
        <v>2</v>
      </c>
      <c r="M68" s="23">
        <f t="shared" si="9"/>
        <v>3</v>
      </c>
      <c r="N68" s="5">
        <v>5</v>
      </c>
      <c r="O68" s="5">
        <v>2</v>
      </c>
      <c r="P68" s="5">
        <v>3</v>
      </c>
      <c r="Q68" s="5" t="s">
        <v>455</v>
      </c>
      <c r="R68" s="5">
        <v>0</v>
      </c>
      <c r="S68" s="5">
        <v>0</v>
      </c>
      <c r="T68" s="5">
        <v>2</v>
      </c>
      <c r="U68" s="5">
        <v>3</v>
      </c>
      <c r="W68" s="5">
        <f t="shared" si="10"/>
        <v>0</v>
      </c>
      <c r="X68" s="5">
        <f t="shared" si="11"/>
        <v>0</v>
      </c>
      <c r="Y68" s="5">
        <f t="shared" si="12"/>
        <v>0</v>
      </c>
      <c r="AA68" s="5">
        <f t="shared" si="13"/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</row>
    <row r="69" spans="1:77">
      <c r="A69" s="5" t="s">
        <v>112</v>
      </c>
      <c r="B69" s="5">
        <v>2143014246</v>
      </c>
      <c r="C69" s="5" t="s">
        <v>121</v>
      </c>
      <c r="D69" s="5" t="s">
        <v>121</v>
      </c>
      <c r="E69" s="5" t="s">
        <v>37</v>
      </c>
      <c r="G69" s="5" t="s">
        <v>114</v>
      </c>
      <c r="H69" s="23">
        <f>VLOOKUP($B69,'2022年下学期'!$B:$AE,16,FALSE)</f>
        <v>137</v>
      </c>
      <c r="I69" s="23">
        <f>VLOOKUP($B69,'2022年下学期'!$B:$AE,17,FALSE)</f>
        <v>6</v>
      </c>
      <c r="J69" s="23">
        <f>VLOOKUP($B69,'2022年下学期'!$B:$AE,18,FALSE)</f>
        <v>12</v>
      </c>
      <c r="K69" s="23">
        <f t="shared" si="7"/>
        <v>164</v>
      </c>
      <c r="L69" s="23">
        <f t="shared" si="8"/>
        <v>6</v>
      </c>
      <c r="M69" s="23">
        <f t="shared" si="9"/>
        <v>12</v>
      </c>
      <c r="N69" s="5">
        <v>164</v>
      </c>
      <c r="O69" s="5">
        <v>6</v>
      </c>
      <c r="P69" s="5">
        <v>12</v>
      </c>
      <c r="Q69" s="5" t="s">
        <v>447</v>
      </c>
      <c r="R69" s="5">
        <v>0</v>
      </c>
      <c r="S69" s="5">
        <v>0</v>
      </c>
      <c r="T69" s="5">
        <v>6</v>
      </c>
      <c r="U69" s="5">
        <v>12</v>
      </c>
      <c r="W69" s="5">
        <f t="shared" si="10"/>
        <v>7200</v>
      </c>
      <c r="X69" s="5">
        <f t="shared" si="11"/>
        <v>7393.69230769231</v>
      </c>
      <c r="Y69" s="5">
        <f t="shared" si="12"/>
        <v>7200</v>
      </c>
      <c r="AA69" s="5">
        <f t="shared" si="13"/>
        <v>14400</v>
      </c>
      <c r="AB69" s="5">
        <v>162</v>
      </c>
      <c r="AC69" s="5">
        <v>141</v>
      </c>
      <c r="AD69" s="5">
        <v>13</v>
      </c>
      <c r="AE69" s="5">
        <v>97200</v>
      </c>
      <c r="AF69" s="5">
        <v>88918</v>
      </c>
      <c r="AG69" s="5">
        <v>2450</v>
      </c>
      <c r="AH69" s="5">
        <v>5832</v>
      </c>
      <c r="AI69" s="5">
        <v>6839.84615384615</v>
      </c>
      <c r="AJ69" s="5">
        <v>25</v>
      </c>
      <c r="AK69" s="5">
        <v>22</v>
      </c>
      <c r="AL69" s="5">
        <v>1</v>
      </c>
      <c r="AM69" s="5">
        <v>15840</v>
      </c>
      <c r="AN69" s="5">
        <v>14736</v>
      </c>
      <c r="AO69" s="5">
        <v>400</v>
      </c>
      <c r="AP69" s="5">
        <v>704</v>
      </c>
      <c r="AQ69" s="5">
        <v>22</v>
      </c>
      <c r="AR69" s="5">
        <v>18</v>
      </c>
      <c r="AS69" s="5">
        <v>2</v>
      </c>
      <c r="AT69" s="5">
        <v>12960</v>
      </c>
      <c r="AU69" s="5">
        <v>11984</v>
      </c>
      <c r="AV69" s="5">
        <v>400</v>
      </c>
      <c r="AW69" s="5">
        <v>576</v>
      </c>
      <c r="AX69" s="5">
        <v>21</v>
      </c>
      <c r="AY69" s="5">
        <v>18</v>
      </c>
      <c r="AZ69" s="5">
        <v>2</v>
      </c>
      <c r="BA69" s="5">
        <v>12960</v>
      </c>
      <c r="BB69" s="5">
        <v>11984</v>
      </c>
      <c r="BC69" s="5">
        <v>400</v>
      </c>
      <c r="BD69" s="5">
        <v>576</v>
      </c>
      <c r="BE69" s="5">
        <v>29</v>
      </c>
      <c r="BF69" s="5">
        <v>21</v>
      </c>
      <c r="BG69" s="5">
        <v>2</v>
      </c>
      <c r="BH69" s="5">
        <v>14400</v>
      </c>
      <c r="BI69" s="5">
        <v>13248</v>
      </c>
      <c r="BJ69" s="5">
        <v>400</v>
      </c>
      <c r="BK69" s="5">
        <v>752</v>
      </c>
      <c r="BL69" s="5">
        <v>27</v>
      </c>
      <c r="BM69" s="5">
        <v>24</v>
      </c>
      <c r="BN69" s="5">
        <v>2</v>
      </c>
      <c r="BO69" s="5">
        <v>16560</v>
      </c>
      <c r="BP69" s="5">
        <v>15400</v>
      </c>
      <c r="BQ69" s="5">
        <v>400</v>
      </c>
      <c r="BR69" s="5">
        <v>760</v>
      </c>
      <c r="BS69" s="5">
        <v>38</v>
      </c>
      <c r="BT69" s="5">
        <v>38</v>
      </c>
      <c r="BU69" s="5">
        <v>2</v>
      </c>
      <c r="BV69" s="5">
        <v>24480</v>
      </c>
      <c r="BW69" s="5">
        <v>21566</v>
      </c>
      <c r="BX69" s="5">
        <v>450</v>
      </c>
      <c r="BY69" s="5">
        <v>2464</v>
      </c>
    </row>
    <row r="70" spans="1:77">
      <c r="A70" s="5" t="s">
        <v>112</v>
      </c>
      <c r="B70" s="5">
        <v>2143014252</v>
      </c>
      <c r="C70" s="5" t="s">
        <v>122</v>
      </c>
      <c r="D70" s="5" t="s">
        <v>122</v>
      </c>
      <c r="E70" s="5" t="s">
        <v>37</v>
      </c>
      <c r="G70" s="5" t="s">
        <v>116</v>
      </c>
      <c r="H70" s="23">
        <f>VLOOKUP($B70,'2022年下学期'!$B:$AE,16,FALSE)</f>
        <v>42</v>
      </c>
      <c r="I70" s="23">
        <f>VLOOKUP($B70,'2022年下学期'!$B:$AE,17,FALSE)</f>
        <v>5</v>
      </c>
      <c r="J70" s="23">
        <f>VLOOKUP($B70,'2022年下学期'!$B:$AE,18,FALSE)</f>
        <v>10</v>
      </c>
      <c r="K70" s="23">
        <f t="shared" si="7"/>
        <v>62</v>
      </c>
      <c r="L70" s="23">
        <f t="shared" si="8"/>
        <v>6</v>
      </c>
      <c r="M70" s="23">
        <f t="shared" si="9"/>
        <v>9</v>
      </c>
      <c r="N70" s="5">
        <v>62</v>
      </c>
      <c r="O70" s="5">
        <v>6</v>
      </c>
      <c r="P70" s="5">
        <v>9</v>
      </c>
      <c r="Q70" s="5" t="s">
        <v>447</v>
      </c>
      <c r="R70" s="5">
        <v>0</v>
      </c>
      <c r="S70" s="5">
        <v>0</v>
      </c>
      <c r="T70" s="5">
        <v>6</v>
      </c>
      <c r="U70" s="5">
        <v>9</v>
      </c>
      <c r="W70" s="5">
        <f t="shared" si="10"/>
        <v>13800</v>
      </c>
      <c r="X70" s="5">
        <f t="shared" si="11"/>
        <v>5767</v>
      </c>
      <c r="Y70" s="5">
        <f t="shared" si="12"/>
        <v>12000</v>
      </c>
      <c r="AA70" s="5">
        <f t="shared" si="13"/>
        <v>25800</v>
      </c>
      <c r="AB70" s="5">
        <v>61</v>
      </c>
      <c r="AC70" s="5">
        <v>47</v>
      </c>
      <c r="AD70" s="5">
        <v>8</v>
      </c>
      <c r="AE70" s="5">
        <v>33840</v>
      </c>
      <c r="AF70" s="5">
        <v>32336</v>
      </c>
      <c r="AG70" s="5">
        <v>0</v>
      </c>
      <c r="AH70" s="5">
        <v>1504</v>
      </c>
      <c r="AI70" s="5">
        <v>4042</v>
      </c>
      <c r="AJ70" s="5">
        <v>5</v>
      </c>
      <c r="AK70" s="5">
        <v>5</v>
      </c>
      <c r="AL70" s="5">
        <v>1</v>
      </c>
      <c r="AM70" s="5">
        <v>3600</v>
      </c>
      <c r="AN70" s="5">
        <v>3440</v>
      </c>
      <c r="AO70" s="5">
        <v>0</v>
      </c>
      <c r="AP70" s="5">
        <v>160</v>
      </c>
      <c r="AQ70" s="5">
        <v>6</v>
      </c>
      <c r="AR70" s="5">
        <v>4</v>
      </c>
      <c r="AS70" s="5">
        <v>1</v>
      </c>
      <c r="AT70" s="5">
        <v>2880</v>
      </c>
      <c r="AU70" s="5">
        <v>2752</v>
      </c>
      <c r="AV70" s="5">
        <v>0</v>
      </c>
      <c r="AW70" s="5">
        <v>128</v>
      </c>
      <c r="AX70" s="5">
        <v>6</v>
      </c>
      <c r="AY70" s="5">
        <v>5</v>
      </c>
      <c r="AZ70" s="5">
        <v>1</v>
      </c>
      <c r="BA70" s="5">
        <v>3600</v>
      </c>
      <c r="BB70" s="5">
        <v>3440</v>
      </c>
      <c r="BC70" s="5">
        <v>0</v>
      </c>
      <c r="BD70" s="5">
        <v>160</v>
      </c>
      <c r="BE70" s="5">
        <v>14</v>
      </c>
      <c r="BF70" s="5">
        <v>10</v>
      </c>
      <c r="BG70" s="5">
        <v>1</v>
      </c>
      <c r="BH70" s="5">
        <v>7200</v>
      </c>
      <c r="BI70" s="5">
        <v>6880</v>
      </c>
      <c r="BJ70" s="5">
        <v>0</v>
      </c>
      <c r="BK70" s="5">
        <v>320</v>
      </c>
      <c r="BL70" s="5">
        <v>12</v>
      </c>
      <c r="BM70" s="5">
        <v>6</v>
      </c>
      <c r="BN70" s="5">
        <v>2</v>
      </c>
      <c r="BO70" s="5">
        <v>4320</v>
      </c>
      <c r="BP70" s="5">
        <v>4128</v>
      </c>
      <c r="BQ70" s="5">
        <v>0</v>
      </c>
      <c r="BR70" s="5">
        <v>192</v>
      </c>
      <c r="BS70" s="5">
        <v>18</v>
      </c>
      <c r="BT70" s="5">
        <v>17</v>
      </c>
      <c r="BU70" s="5">
        <v>2</v>
      </c>
      <c r="BV70" s="5">
        <v>12240</v>
      </c>
      <c r="BW70" s="5">
        <v>11696</v>
      </c>
      <c r="BX70" s="5">
        <v>0</v>
      </c>
      <c r="BY70" s="5">
        <v>544</v>
      </c>
    </row>
    <row r="71" spans="1:77">
      <c r="A71" s="5" t="s">
        <v>112</v>
      </c>
      <c r="B71" s="5">
        <v>2143014254</v>
      </c>
      <c r="C71" s="5" t="s">
        <v>123</v>
      </c>
      <c r="D71" s="5" t="s">
        <v>123</v>
      </c>
      <c r="E71" s="5" t="s">
        <v>37</v>
      </c>
      <c r="G71" s="5" t="s">
        <v>116</v>
      </c>
      <c r="H71" s="23">
        <f>VLOOKUP($B71,'2022年下学期'!$B:$AE,16,FALSE)</f>
        <v>357</v>
      </c>
      <c r="I71" s="23">
        <f>VLOOKUP($B71,'2022年下学期'!$B:$AE,17,FALSE)</f>
        <v>11</v>
      </c>
      <c r="J71" s="23">
        <f>VLOOKUP($B71,'2022年下学期'!$B:$AE,18,FALSE)</f>
        <v>26</v>
      </c>
      <c r="K71" s="23">
        <f t="shared" si="7"/>
        <v>401</v>
      </c>
      <c r="L71" s="23">
        <f t="shared" si="8"/>
        <v>11</v>
      </c>
      <c r="M71" s="23">
        <f t="shared" si="9"/>
        <v>22</v>
      </c>
      <c r="N71" s="5">
        <v>401</v>
      </c>
      <c r="O71" s="5">
        <v>11</v>
      </c>
      <c r="P71" s="5">
        <v>22</v>
      </c>
      <c r="Q71" s="5" t="s">
        <v>447</v>
      </c>
      <c r="R71" s="5">
        <v>0</v>
      </c>
      <c r="S71" s="5">
        <v>0</v>
      </c>
      <c r="T71" s="5">
        <v>11</v>
      </c>
      <c r="U71" s="5">
        <v>22</v>
      </c>
      <c r="W71" s="5">
        <f t="shared" si="10"/>
        <v>0</v>
      </c>
      <c r="X71" s="5">
        <f t="shared" si="11"/>
        <v>9720.86956521739</v>
      </c>
      <c r="Y71" s="5">
        <f t="shared" si="12"/>
        <v>0</v>
      </c>
      <c r="AA71" s="5">
        <f t="shared" si="13"/>
        <v>0</v>
      </c>
      <c r="AB71" s="5">
        <v>390</v>
      </c>
      <c r="AC71" s="5">
        <v>338</v>
      </c>
      <c r="AD71" s="5">
        <v>23</v>
      </c>
      <c r="AE71" s="5">
        <v>243360</v>
      </c>
      <c r="AF71" s="5">
        <v>223580</v>
      </c>
      <c r="AG71" s="5">
        <v>11668</v>
      </c>
      <c r="AH71" s="5">
        <v>8112</v>
      </c>
      <c r="AI71" s="5">
        <v>9720.86956521739</v>
      </c>
      <c r="AJ71" s="5">
        <v>48</v>
      </c>
      <c r="AK71" s="5">
        <v>30</v>
      </c>
      <c r="AL71" s="5">
        <v>2</v>
      </c>
      <c r="AM71" s="5">
        <v>21600</v>
      </c>
      <c r="AN71" s="5">
        <v>20051</v>
      </c>
      <c r="AO71" s="5">
        <v>829</v>
      </c>
      <c r="AP71" s="5">
        <v>720</v>
      </c>
      <c r="AQ71" s="5">
        <v>68</v>
      </c>
      <c r="AR71" s="5">
        <v>64</v>
      </c>
      <c r="AS71" s="5">
        <v>3</v>
      </c>
      <c r="AT71" s="5">
        <v>46080</v>
      </c>
      <c r="AU71" s="5">
        <v>43579</v>
      </c>
      <c r="AV71" s="5">
        <v>965</v>
      </c>
      <c r="AW71" s="5">
        <v>1536</v>
      </c>
      <c r="AX71" s="5">
        <v>58</v>
      </c>
      <c r="AY71" s="5">
        <v>56</v>
      </c>
      <c r="AZ71" s="5">
        <v>5</v>
      </c>
      <c r="BA71" s="5">
        <v>40320</v>
      </c>
      <c r="BB71" s="5">
        <v>37616</v>
      </c>
      <c r="BC71" s="5">
        <v>1360</v>
      </c>
      <c r="BD71" s="5">
        <v>1344</v>
      </c>
      <c r="BE71" s="5">
        <v>68</v>
      </c>
      <c r="BF71" s="5">
        <v>52</v>
      </c>
      <c r="BG71" s="5">
        <v>5</v>
      </c>
      <c r="BH71" s="5">
        <v>37440</v>
      </c>
      <c r="BI71" s="5">
        <v>35889</v>
      </c>
      <c r="BJ71" s="5">
        <v>303</v>
      </c>
      <c r="BK71" s="5">
        <v>1248</v>
      </c>
      <c r="BL71" s="5">
        <v>66</v>
      </c>
      <c r="BM71" s="5">
        <v>58</v>
      </c>
      <c r="BN71" s="5">
        <v>5</v>
      </c>
      <c r="BO71" s="5">
        <v>41760</v>
      </c>
      <c r="BP71" s="5">
        <v>35644</v>
      </c>
      <c r="BQ71" s="5">
        <v>4724</v>
      </c>
      <c r="BR71" s="5">
        <v>1392</v>
      </c>
      <c r="BS71" s="5">
        <v>82</v>
      </c>
      <c r="BT71" s="5">
        <v>78</v>
      </c>
      <c r="BU71" s="5">
        <v>5</v>
      </c>
      <c r="BV71" s="5">
        <v>56160</v>
      </c>
      <c r="BW71" s="5">
        <v>50801</v>
      </c>
      <c r="BX71" s="5">
        <v>3487</v>
      </c>
      <c r="BY71" s="5">
        <v>1872</v>
      </c>
    </row>
    <row r="72" spans="1:35">
      <c r="A72" s="5" t="s">
        <v>112</v>
      </c>
      <c r="B72" s="5">
        <v>2143014257</v>
      </c>
      <c r="C72" s="5" t="s">
        <v>124</v>
      </c>
      <c r="D72" s="5" t="s">
        <v>124</v>
      </c>
      <c r="E72" s="5" t="s">
        <v>37</v>
      </c>
      <c r="G72" s="5" t="s">
        <v>114</v>
      </c>
      <c r="H72" s="23">
        <f>VLOOKUP($B72,'2022年下学期'!$B:$AE,16,FALSE)</f>
        <v>16</v>
      </c>
      <c r="I72" s="23">
        <f>VLOOKUP($B72,'2022年下学期'!$B:$AE,17,FALSE)</f>
        <v>3</v>
      </c>
      <c r="J72" s="23">
        <f>VLOOKUP($B72,'2022年下学期'!$B:$AE,18,FALSE)</f>
        <v>5</v>
      </c>
      <c r="K72" s="23">
        <f t="shared" si="7"/>
        <v>18</v>
      </c>
      <c r="L72" s="23">
        <f t="shared" si="8"/>
        <v>3</v>
      </c>
      <c r="M72" s="23">
        <f t="shared" si="9"/>
        <v>3</v>
      </c>
      <c r="N72" s="5">
        <v>18</v>
      </c>
      <c r="O72" s="5">
        <v>3</v>
      </c>
      <c r="P72" s="5">
        <v>3</v>
      </c>
      <c r="Q72" s="5" t="s">
        <v>455</v>
      </c>
      <c r="R72" s="5">
        <v>0</v>
      </c>
      <c r="S72" s="5">
        <v>0</v>
      </c>
      <c r="T72" s="5">
        <v>3</v>
      </c>
      <c r="U72" s="5">
        <v>3</v>
      </c>
      <c r="W72" s="5">
        <f t="shared" si="10"/>
        <v>6600</v>
      </c>
      <c r="X72" s="5">
        <f t="shared" si="11"/>
        <v>2200</v>
      </c>
      <c r="Y72" s="5">
        <f t="shared" si="12"/>
        <v>7000</v>
      </c>
      <c r="AA72" s="5">
        <f t="shared" si="13"/>
        <v>13600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</row>
    <row r="73" spans="1:77">
      <c r="A73" s="5" t="s">
        <v>112</v>
      </c>
      <c r="B73" s="5">
        <v>2143014460</v>
      </c>
      <c r="C73" s="5" t="s">
        <v>125</v>
      </c>
      <c r="D73" s="5" t="s">
        <v>125</v>
      </c>
      <c r="E73" s="5" t="s">
        <v>37</v>
      </c>
      <c r="G73" s="5" t="s">
        <v>116</v>
      </c>
      <c r="H73" s="23">
        <f>VLOOKUP($B73,'2022年下学期'!$B:$AE,16,FALSE)</f>
        <v>74</v>
      </c>
      <c r="I73" s="23">
        <f>VLOOKUP($B73,'2022年下学期'!$B:$AE,17,FALSE)</f>
        <v>6</v>
      </c>
      <c r="J73" s="23">
        <f>VLOOKUP($B73,'2022年下学期'!$B:$AE,18,FALSE)</f>
        <v>11</v>
      </c>
      <c r="K73" s="23">
        <f t="shared" si="7"/>
        <v>88</v>
      </c>
      <c r="L73" s="23">
        <f t="shared" si="8"/>
        <v>6</v>
      </c>
      <c r="M73" s="23">
        <f t="shared" si="9"/>
        <v>12</v>
      </c>
      <c r="N73" s="5">
        <v>88</v>
      </c>
      <c r="O73" s="5">
        <v>6</v>
      </c>
      <c r="P73" s="5">
        <v>12</v>
      </c>
      <c r="Q73" s="5" t="s">
        <v>447</v>
      </c>
      <c r="R73" s="5">
        <v>0</v>
      </c>
      <c r="S73" s="5">
        <v>0</v>
      </c>
      <c r="T73" s="5">
        <v>6</v>
      </c>
      <c r="U73" s="5">
        <v>12</v>
      </c>
      <c r="W73" s="5">
        <f t="shared" si="10"/>
        <v>14400</v>
      </c>
      <c r="X73" s="5">
        <f t="shared" si="11"/>
        <v>6560.72727272727</v>
      </c>
      <c r="Y73" s="5">
        <f t="shared" si="12"/>
        <v>14200</v>
      </c>
      <c r="AA73" s="5">
        <f t="shared" si="13"/>
        <v>28600</v>
      </c>
      <c r="AB73" s="5">
        <v>88</v>
      </c>
      <c r="AC73" s="5">
        <v>83</v>
      </c>
      <c r="AD73" s="5">
        <v>11</v>
      </c>
      <c r="AE73" s="5">
        <v>59760</v>
      </c>
      <c r="AF73" s="5">
        <v>57768</v>
      </c>
      <c r="AG73" s="5">
        <v>0</v>
      </c>
      <c r="AH73" s="5">
        <v>1992</v>
      </c>
      <c r="AI73" s="5">
        <v>5251.63636363636</v>
      </c>
      <c r="AJ73" s="5">
        <v>15</v>
      </c>
      <c r="AK73" s="5">
        <v>13</v>
      </c>
      <c r="AL73" s="5">
        <v>2</v>
      </c>
      <c r="AM73" s="5">
        <v>9360</v>
      </c>
      <c r="AN73" s="5">
        <v>9048</v>
      </c>
      <c r="AO73" s="5">
        <v>0</v>
      </c>
      <c r="AP73" s="5">
        <v>312</v>
      </c>
      <c r="AQ73" s="5">
        <v>17</v>
      </c>
      <c r="AR73" s="5">
        <v>16</v>
      </c>
      <c r="AS73" s="5">
        <v>3</v>
      </c>
      <c r="AT73" s="5">
        <v>11520</v>
      </c>
      <c r="AU73" s="5">
        <v>11136</v>
      </c>
      <c r="AV73" s="5">
        <v>0</v>
      </c>
      <c r="AW73" s="5">
        <v>384</v>
      </c>
      <c r="AX73" s="5">
        <v>13</v>
      </c>
      <c r="AY73" s="5">
        <v>12</v>
      </c>
      <c r="AZ73" s="5">
        <v>2</v>
      </c>
      <c r="BA73" s="5">
        <v>8640</v>
      </c>
      <c r="BB73" s="5">
        <v>8352</v>
      </c>
      <c r="BC73" s="5">
        <v>0</v>
      </c>
      <c r="BD73" s="5">
        <v>288</v>
      </c>
      <c r="BE73" s="5">
        <v>11</v>
      </c>
      <c r="BF73" s="5">
        <v>11</v>
      </c>
      <c r="BG73" s="5">
        <v>3</v>
      </c>
      <c r="BH73" s="5">
        <v>7920</v>
      </c>
      <c r="BI73" s="5">
        <v>7656</v>
      </c>
      <c r="BJ73" s="5">
        <v>0</v>
      </c>
      <c r="BK73" s="5">
        <v>264</v>
      </c>
      <c r="BL73" s="5">
        <v>10</v>
      </c>
      <c r="BM73" s="5">
        <v>10</v>
      </c>
      <c r="BN73" s="5">
        <v>3</v>
      </c>
      <c r="BO73" s="5">
        <v>7200</v>
      </c>
      <c r="BP73" s="5">
        <v>6960</v>
      </c>
      <c r="BQ73" s="5">
        <v>0</v>
      </c>
      <c r="BR73" s="5">
        <v>240</v>
      </c>
      <c r="BS73" s="5">
        <v>22</v>
      </c>
      <c r="BT73" s="5">
        <v>21</v>
      </c>
      <c r="BU73" s="5">
        <v>2</v>
      </c>
      <c r="BV73" s="5">
        <v>15120</v>
      </c>
      <c r="BW73" s="5">
        <v>14616</v>
      </c>
      <c r="BX73" s="5">
        <v>0</v>
      </c>
      <c r="BY73" s="5">
        <v>504</v>
      </c>
    </row>
    <row r="74" spans="1:98">
      <c r="A74" s="5" t="s">
        <v>112</v>
      </c>
      <c r="B74" s="5">
        <v>3143014047</v>
      </c>
      <c r="C74" s="5" t="s">
        <v>126</v>
      </c>
      <c r="D74" s="5" t="s">
        <v>126</v>
      </c>
      <c r="E74" s="5" t="s">
        <v>37</v>
      </c>
      <c r="G74" s="5" t="s">
        <v>127</v>
      </c>
      <c r="H74" s="23">
        <f>VLOOKUP($B74,'2022年下学期'!$B:$AE,16,FALSE)</f>
        <v>469</v>
      </c>
      <c r="I74" s="23">
        <f>VLOOKUP($B74,'2022年下学期'!$B:$AE,17,FALSE)</f>
        <v>10</v>
      </c>
      <c r="J74" s="23">
        <f>VLOOKUP($B74,'2022年下学期'!$B:$AE,18,FALSE)</f>
        <v>36</v>
      </c>
      <c r="K74" s="23">
        <f t="shared" si="7"/>
        <v>514</v>
      </c>
      <c r="L74" s="23">
        <f t="shared" si="8"/>
        <v>10</v>
      </c>
      <c r="M74" s="23">
        <f t="shared" si="9"/>
        <v>39</v>
      </c>
      <c r="N74" s="5">
        <v>514</v>
      </c>
      <c r="O74" s="5">
        <v>0</v>
      </c>
      <c r="P74" s="5">
        <v>0</v>
      </c>
      <c r="Q74" s="5" t="s">
        <v>445</v>
      </c>
      <c r="R74" s="5">
        <v>10</v>
      </c>
      <c r="S74" s="5">
        <v>39</v>
      </c>
      <c r="T74" s="5">
        <v>10</v>
      </c>
      <c r="U74" s="5">
        <v>39</v>
      </c>
      <c r="W74" s="5">
        <f t="shared" si="10"/>
        <v>0</v>
      </c>
      <c r="X74" s="5">
        <f t="shared" si="11"/>
        <v>0</v>
      </c>
      <c r="Y74" s="5">
        <f t="shared" si="12"/>
        <v>0</v>
      </c>
      <c r="AA74" s="5">
        <f t="shared" si="13"/>
        <v>0</v>
      </c>
      <c r="AB74" s="5">
        <v>509</v>
      </c>
      <c r="AC74" s="5">
        <v>464</v>
      </c>
      <c r="AD74" s="5">
        <v>38</v>
      </c>
      <c r="AE74" s="5">
        <v>360960</v>
      </c>
      <c r="AG74" s="5">
        <v>7109</v>
      </c>
      <c r="AH74" s="5">
        <v>30464</v>
      </c>
      <c r="AI74" s="5">
        <v>0</v>
      </c>
      <c r="BZ74" s="5">
        <v>158</v>
      </c>
      <c r="CA74" s="5">
        <v>145</v>
      </c>
      <c r="CB74" s="5">
        <v>11</v>
      </c>
      <c r="CC74" s="5">
        <v>112720</v>
      </c>
      <c r="CE74" s="5">
        <v>2369</v>
      </c>
      <c r="CF74" s="5">
        <v>6912</v>
      </c>
      <c r="CG74" s="5">
        <v>165</v>
      </c>
      <c r="CH74" s="5">
        <v>152</v>
      </c>
      <c r="CI74" s="5">
        <v>11</v>
      </c>
      <c r="CJ74" s="5">
        <v>117520</v>
      </c>
      <c r="CL74" s="5">
        <v>2369</v>
      </c>
      <c r="CM74" s="5">
        <v>7296</v>
      </c>
      <c r="CN74" s="5">
        <v>186</v>
      </c>
      <c r="CO74" s="5">
        <v>167</v>
      </c>
      <c r="CP74" s="5">
        <v>16</v>
      </c>
      <c r="CQ74" s="5">
        <v>130720</v>
      </c>
      <c r="CS74" s="5">
        <v>2371</v>
      </c>
      <c r="CT74" s="5">
        <v>16480</v>
      </c>
    </row>
    <row r="75" spans="1:98">
      <c r="A75" s="5" t="s">
        <v>112</v>
      </c>
      <c r="B75" s="5">
        <v>3143014049</v>
      </c>
      <c r="C75" s="5" t="s">
        <v>128</v>
      </c>
      <c r="D75" s="5" t="s">
        <v>128</v>
      </c>
      <c r="E75" s="5" t="s">
        <v>37</v>
      </c>
      <c r="G75" s="5" t="s">
        <v>127</v>
      </c>
      <c r="H75" s="23">
        <f>VLOOKUP($B75,'2022年下学期'!$B:$AE,16,FALSE)</f>
        <v>132</v>
      </c>
      <c r="I75" s="23">
        <f>VLOOKUP($B75,'2022年下学期'!$B:$AE,17,FALSE)</f>
        <v>4</v>
      </c>
      <c r="J75" s="23">
        <f>VLOOKUP($B75,'2022年下学期'!$B:$AE,18,FALSE)</f>
        <v>17</v>
      </c>
      <c r="K75" s="23">
        <f t="shared" si="7"/>
        <v>182</v>
      </c>
      <c r="L75" s="23">
        <f t="shared" si="8"/>
        <v>5</v>
      </c>
      <c r="M75" s="23">
        <f t="shared" si="9"/>
        <v>17</v>
      </c>
      <c r="N75" s="5">
        <v>182</v>
      </c>
      <c r="O75" s="5">
        <v>0</v>
      </c>
      <c r="P75" s="5">
        <v>0</v>
      </c>
      <c r="Q75" s="5" t="s">
        <v>445</v>
      </c>
      <c r="R75" s="5">
        <v>5</v>
      </c>
      <c r="S75" s="5">
        <v>17</v>
      </c>
      <c r="T75" s="5">
        <v>5</v>
      </c>
      <c r="U75" s="5">
        <v>17</v>
      </c>
      <c r="W75" s="5">
        <f t="shared" si="10"/>
        <v>6700</v>
      </c>
      <c r="X75" s="5">
        <f t="shared" si="11"/>
        <v>5106.31578947368</v>
      </c>
      <c r="Y75" s="5">
        <f t="shared" si="12"/>
        <v>5700</v>
      </c>
      <c r="AA75" s="5">
        <f t="shared" si="13"/>
        <v>12400</v>
      </c>
      <c r="AB75" s="5">
        <v>167</v>
      </c>
      <c r="AC75" s="5">
        <v>124</v>
      </c>
      <c r="AD75" s="5">
        <v>19</v>
      </c>
      <c r="AE75" s="5">
        <v>92720</v>
      </c>
      <c r="AF75" s="5">
        <v>90320</v>
      </c>
      <c r="AH75" s="5">
        <v>2400</v>
      </c>
      <c r="AI75" s="5">
        <v>4753.68421052632</v>
      </c>
      <c r="BZ75" s="5">
        <v>33</v>
      </c>
      <c r="CA75" s="5">
        <v>27</v>
      </c>
      <c r="CB75" s="5">
        <v>8</v>
      </c>
      <c r="CC75" s="5">
        <v>19920</v>
      </c>
      <c r="CD75" s="5">
        <v>19920</v>
      </c>
      <c r="CG75" s="5">
        <v>64</v>
      </c>
      <c r="CH75" s="5">
        <v>37</v>
      </c>
      <c r="CI75" s="5">
        <v>14</v>
      </c>
      <c r="CJ75" s="5">
        <v>27520</v>
      </c>
      <c r="CK75" s="5">
        <v>27520</v>
      </c>
      <c r="CN75" s="5">
        <v>70</v>
      </c>
      <c r="CO75" s="5">
        <v>60</v>
      </c>
      <c r="CP75" s="5">
        <v>12</v>
      </c>
      <c r="CQ75" s="5">
        <v>45280</v>
      </c>
      <c r="CR75" s="5">
        <v>42880</v>
      </c>
      <c r="CT75" s="5">
        <v>2400</v>
      </c>
    </row>
    <row r="76" spans="1:77">
      <c r="A76" s="5" t="s">
        <v>129</v>
      </c>
      <c r="B76" s="5">
        <v>2143012856</v>
      </c>
      <c r="C76" s="5" t="s">
        <v>130</v>
      </c>
      <c r="D76" s="5" t="s">
        <v>130</v>
      </c>
      <c r="E76" s="5" t="s">
        <v>37</v>
      </c>
      <c r="G76" s="5" t="s">
        <v>131</v>
      </c>
      <c r="H76" s="23">
        <f>VLOOKUP($B76,'2022年下学期'!$B:$AE,16,FALSE)</f>
        <v>68</v>
      </c>
      <c r="I76" s="23">
        <f>VLOOKUP($B76,'2022年下学期'!$B:$AE,17,FALSE)</f>
        <v>6</v>
      </c>
      <c r="J76" s="23">
        <f>VLOOKUP($B76,'2022年下学期'!$B:$AE,18,FALSE)</f>
        <v>10</v>
      </c>
      <c r="K76" s="23">
        <f t="shared" si="7"/>
        <v>83</v>
      </c>
      <c r="L76" s="23">
        <f t="shared" si="8"/>
        <v>6</v>
      </c>
      <c r="M76" s="23">
        <f t="shared" si="9"/>
        <v>6</v>
      </c>
      <c r="N76" s="5">
        <v>83</v>
      </c>
      <c r="O76" s="5">
        <v>6</v>
      </c>
      <c r="P76" s="5">
        <v>6</v>
      </c>
      <c r="Q76" s="5" t="s">
        <v>447</v>
      </c>
      <c r="R76" s="5">
        <v>0</v>
      </c>
      <c r="S76" s="5">
        <v>0</v>
      </c>
      <c r="T76" s="5">
        <v>6</v>
      </c>
      <c r="U76" s="5">
        <v>6</v>
      </c>
      <c r="W76" s="5">
        <f t="shared" si="10"/>
        <v>13200</v>
      </c>
      <c r="X76" s="5">
        <f t="shared" si="11"/>
        <v>7626.55555555556</v>
      </c>
      <c r="Y76" s="5">
        <f t="shared" si="12"/>
        <v>14000</v>
      </c>
      <c r="AA76" s="5">
        <f t="shared" si="13"/>
        <v>27200</v>
      </c>
      <c r="AB76" s="5">
        <v>84</v>
      </c>
      <c r="AC76" s="5">
        <v>77</v>
      </c>
      <c r="AD76" s="5">
        <v>9</v>
      </c>
      <c r="AE76" s="5">
        <v>55440</v>
      </c>
      <c r="AF76" s="5">
        <v>55439</v>
      </c>
      <c r="AG76" s="5">
        <v>9192</v>
      </c>
      <c r="AH76" s="5">
        <v>1232</v>
      </c>
      <c r="AI76" s="5">
        <v>6159.88888888889</v>
      </c>
      <c r="AJ76" s="5">
        <v>16</v>
      </c>
      <c r="AK76" s="5">
        <v>14</v>
      </c>
      <c r="AL76" s="5">
        <v>1</v>
      </c>
      <c r="AM76" s="5">
        <v>10080</v>
      </c>
      <c r="AN76" s="5">
        <v>7885</v>
      </c>
      <c r="AP76" s="5">
        <v>224</v>
      </c>
      <c r="AQ76" s="5">
        <v>12</v>
      </c>
      <c r="AR76" s="5">
        <v>10</v>
      </c>
      <c r="AS76" s="5">
        <v>1</v>
      </c>
      <c r="AT76" s="5">
        <v>7200</v>
      </c>
      <c r="AU76" s="5">
        <v>7044</v>
      </c>
      <c r="AW76" s="5">
        <v>160</v>
      </c>
      <c r="AX76" s="5">
        <v>9</v>
      </c>
      <c r="AY76" s="5">
        <v>9</v>
      </c>
      <c r="AZ76" s="5">
        <v>1</v>
      </c>
      <c r="BA76" s="5">
        <v>6480</v>
      </c>
      <c r="BB76" s="5">
        <v>5068</v>
      </c>
      <c r="BD76" s="5">
        <v>144</v>
      </c>
      <c r="BE76" s="5">
        <v>16</v>
      </c>
      <c r="BF76" s="5">
        <v>14</v>
      </c>
      <c r="BG76" s="5">
        <v>1</v>
      </c>
      <c r="BH76" s="5">
        <v>10080</v>
      </c>
      <c r="BI76" s="5">
        <v>7885</v>
      </c>
      <c r="BK76" s="5">
        <v>224</v>
      </c>
      <c r="BL76" s="5">
        <v>12</v>
      </c>
      <c r="BM76" s="5">
        <v>12</v>
      </c>
      <c r="BN76" s="5">
        <v>1</v>
      </c>
      <c r="BO76" s="5">
        <v>8640</v>
      </c>
      <c r="BP76" s="5">
        <v>8348</v>
      </c>
      <c r="BR76" s="5">
        <v>192</v>
      </c>
      <c r="BS76" s="5">
        <v>19</v>
      </c>
      <c r="BT76" s="5">
        <v>18</v>
      </c>
      <c r="BU76" s="5">
        <v>2</v>
      </c>
      <c r="BV76" s="5">
        <v>12960</v>
      </c>
      <c r="BW76" s="5">
        <v>8785</v>
      </c>
      <c r="BY76" s="5">
        <v>288</v>
      </c>
    </row>
    <row r="77" spans="1:77">
      <c r="A77" s="5" t="s">
        <v>129</v>
      </c>
      <c r="B77" s="5">
        <v>2143012864</v>
      </c>
      <c r="C77" s="5" t="s">
        <v>132</v>
      </c>
      <c r="D77" s="5" t="s">
        <v>132</v>
      </c>
      <c r="E77" s="5" t="s">
        <v>37</v>
      </c>
      <c r="G77" s="5" t="s">
        <v>131</v>
      </c>
      <c r="H77" s="23">
        <f>VLOOKUP($B77,'2022年下学期'!$B:$AE,16,FALSE)</f>
        <v>43</v>
      </c>
      <c r="I77" s="23">
        <f>VLOOKUP($B77,'2022年下学期'!$B:$AE,17,FALSE)</f>
        <v>6</v>
      </c>
      <c r="J77" s="23">
        <f>VLOOKUP($B77,'2022年下学期'!$B:$AE,18,FALSE)</f>
        <v>8</v>
      </c>
      <c r="K77" s="23">
        <f t="shared" si="7"/>
        <v>45</v>
      </c>
      <c r="L77" s="23">
        <f t="shared" si="8"/>
        <v>6</v>
      </c>
      <c r="M77" s="23">
        <f t="shared" si="9"/>
        <v>9</v>
      </c>
      <c r="N77" s="5">
        <v>45</v>
      </c>
      <c r="O77" s="5">
        <v>6</v>
      </c>
      <c r="P77" s="5">
        <v>9</v>
      </c>
      <c r="Q77" s="5" t="s">
        <v>447</v>
      </c>
      <c r="R77" s="5">
        <v>0</v>
      </c>
      <c r="S77" s="5">
        <v>0</v>
      </c>
      <c r="T77" s="5">
        <v>6</v>
      </c>
      <c r="U77" s="5">
        <v>9</v>
      </c>
      <c r="W77" s="5">
        <f t="shared" si="10"/>
        <v>13800</v>
      </c>
      <c r="X77" s="5">
        <f t="shared" si="11"/>
        <v>4271.11111111111</v>
      </c>
      <c r="Y77" s="5">
        <f t="shared" si="12"/>
        <v>13600</v>
      </c>
      <c r="AA77" s="5">
        <f t="shared" si="13"/>
        <v>27400</v>
      </c>
      <c r="AB77" s="5">
        <v>45</v>
      </c>
      <c r="AC77" s="5">
        <v>35</v>
      </c>
      <c r="AD77" s="5">
        <v>9</v>
      </c>
      <c r="AE77" s="5">
        <v>25200</v>
      </c>
      <c r="AF77" s="5">
        <v>24640</v>
      </c>
      <c r="AG77" s="5">
        <v>0</v>
      </c>
      <c r="AH77" s="5">
        <v>560</v>
      </c>
      <c r="AI77" s="5">
        <v>2737.77777777778</v>
      </c>
      <c r="AJ77" s="5">
        <v>9</v>
      </c>
      <c r="AK77" s="5">
        <v>9</v>
      </c>
      <c r="AL77" s="5">
        <v>1</v>
      </c>
      <c r="AM77" s="5">
        <v>6480</v>
      </c>
      <c r="AN77" s="5">
        <v>6336</v>
      </c>
      <c r="AO77" s="5">
        <v>0</v>
      </c>
      <c r="AP77" s="5">
        <v>144</v>
      </c>
      <c r="AQ77" s="5">
        <v>5</v>
      </c>
      <c r="AR77" s="5">
        <v>5</v>
      </c>
      <c r="AS77" s="5">
        <v>1</v>
      </c>
      <c r="AT77" s="5">
        <v>3600</v>
      </c>
      <c r="AU77" s="5">
        <v>3520</v>
      </c>
      <c r="AV77" s="5">
        <v>0</v>
      </c>
      <c r="AW77" s="5">
        <v>80</v>
      </c>
      <c r="AX77" s="5">
        <v>8</v>
      </c>
      <c r="AY77" s="5">
        <v>3</v>
      </c>
      <c r="AZ77" s="5">
        <v>1</v>
      </c>
      <c r="BA77" s="5">
        <v>2160</v>
      </c>
      <c r="BB77" s="5">
        <v>2112</v>
      </c>
      <c r="BC77" s="5">
        <v>0</v>
      </c>
      <c r="BD77" s="5">
        <v>48</v>
      </c>
      <c r="BE77" s="5">
        <v>8</v>
      </c>
      <c r="BF77" s="5">
        <v>4</v>
      </c>
      <c r="BG77" s="5">
        <v>1</v>
      </c>
      <c r="BH77" s="5">
        <v>2880</v>
      </c>
      <c r="BI77" s="5">
        <v>2816</v>
      </c>
      <c r="BJ77" s="5">
        <v>0</v>
      </c>
      <c r="BK77" s="5">
        <v>64</v>
      </c>
      <c r="BL77" s="5">
        <v>8</v>
      </c>
      <c r="BM77" s="5">
        <v>8</v>
      </c>
      <c r="BN77" s="5">
        <v>1</v>
      </c>
      <c r="BO77" s="5">
        <v>5760</v>
      </c>
      <c r="BP77" s="5">
        <v>5632</v>
      </c>
      <c r="BQ77" s="5">
        <v>0</v>
      </c>
      <c r="BR77" s="5">
        <v>128</v>
      </c>
      <c r="BS77" s="5">
        <v>7</v>
      </c>
      <c r="BT77" s="5">
        <v>6</v>
      </c>
      <c r="BU77" s="5">
        <v>2</v>
      </c>
      <c r="BV77" s="5">
        <v>4320</v>
      </c>
      <c r="BW77" s="5">
        <v>4224</v>
      </c>
      <c r="BX77" s="5">
        <v>0</v>
      </c>
      <c r="BY77" s="5">
        <v>96</v>
      </c>
    </row>
    <row r="78" spans="1:77">
      <c r="A78" s="5" t="s">
        <v>129</v>
      </c>
      <c r="B78" s="5">
        <v>2143012867</v>
      </c>
      <c r="C78" s="5" t="s">
        <v>133</v>
      </c>
      <c r="D78" s="5" t="s">
        <v>133</v>
      </c>
      <c r="E78" s="5" t="s">
        <v>37</v>
      </c>
      <c r="G78" s="5" t="s">
        <v>131</v>
      </c>
      <c r="H78" s="23">
        <f>VLOOKUP($B78,'2022年下学期'!$B:$AE,16,FALSE)</f>
        <v>126</v>
      </c>
      <c r="I78" s="23">
        <f>VLOOKUP($B78,'2022年下学期'!$B:$AE,17,FALSE)</f>
        <v>6</v>
      </c>
      <c r="J78" s="23">
        <f>VLOOKUP($B78,'2022年下学期'!$B:$AE,18,FALSE)</f>
        <v>12</v>
      </c>
      <c r="K78" s="23">
        <f t="shared" si="7"/>
        <v>161</v>
      </c>
      <c r="L78" s="23">
        <f t="shared" si="8"/>
        <v>6</v>
      </c>
      <c r="M78" s="23">
        <f t="shared" si="9"/>
        <v>11</v>
      </c>
      <c r="N78" s="5">
        <v>161</v>
      </c>
      <c r="O78" s="5">
        <v>6</v>
      </c>
      <c r="P78" s="5">
        <v>11</v>
      </c>
      <c r="Q78" s="5" t="s">
        <v>447</v>
      </c>
      <c r="R78" s="5">
        <v>0</v>
      </c>
      <c r="S78" s="5">
        <v>0</v>
      </c>
      <c r="T78" s="5">
        <v>6</v>
      </c>
      <c r="U78" s="5">
        <v>11</v>
      </c>
      <c r="W78" s="5">
        <f t="shared" si="10"/>
        <v>7100</v>
      </c>
      <c r="X78" s="5">
        <f t="shared" si="11"/>
        <v>5871.66666666667</v>
      </c>
      <c r="Y78" s="5">
        <f t="shared" si="12"/>
        <v>7200</v>
      </c>
      <c r="AA78" s="5">
        <f t="shared" si="13"/>
        <v>14300</v>
      </c>
      <c r="AB78" s="5">
        <v>158</v>
      </c>
      <c r="AC78" s="5">
        <v>90</v>
      </c>
      <c r="AD78" s="5">
        <v>12</v>
      </c>
      <c r="AE78" s="5">
        <v>64800</v>
      </c>
      <c r="AF78" s="5">
        <v>63360</v>
      </c>
      <c r="AG78" s="5">
        <v>0</v>
      </c>
      <c r="AH78" s="5">
        <v>1440</v>
      </c>
      <c r="AI78" s="5">
        <v>5280</v>
      </c>
      <c r="AJ78" s="5">
        <v>19</v>
      </c>
      <c r="AK78" s="5">
        <v>11</v>
      </c>
      <c r="AL78" s="5">
        <v>4</v>
      </c>
      <c r="AM78" s="5">
        <v>7920</v>
      </c>
      <c r="AN78" s="5">
        <v>7744</v>
      </c>
      <c r="AO78" s="5">
        <v>0</v>
      </c>
      <c r="AP78" s="5">
        <v>176</v>
      </c>
      <c r="AQ78" s="5">
        <v>26</v>
      </c>
      <c r="AR78" s="5">
        <v>13</v>
      </c>
      <c r="AS78" s="5">
        <v>4</v>
      </c>
      <c r="AT78" s="5">
        <v>9360</v>
      </c>
      <c r="AU78" s="5">
        <v>9152</v>
      </c>
      <c r="AV78" s="5">
        <v>0</v>
      </c>
      <c r="AW78" s="5">
        <v>208</v>
      </c>
      <c r="AX78" s="5">
        <v>24</v>
      </c>
      <c r="AY78" s="5">
        <v>12</v>
      </c>
      <c r="AZ78" s="5">
        <v>4</v>
      </c>
      <c r="BA78" s="5">
        <v>8640</v>
      </c>
      <c r="BB78" s="5">
        <v>8448</v>
      </c>
      <c r="BC78" s="5">
        <v>0</v>
      </c>
      <c r="BD78" s="5">
        <v>192</v>
      </c>
      <c r="BE78" s="5">
        <v>28</v>
      </c>
      <c r="BF78" s="5">
        <v>15</v>
      </c>
      <c r="BG78" s="5">
        <v>5</v>
      </c>
      <c r="BH78" s="5">
        <v>10800</v>
      </c>
      <c r="BI78" s="5">
        <v>10560</v>
      </c>
      <c r="BJ78" s="5">
        <v>0</v>
      </c>
      <c r="BK78" s="5">
        <v>240</v>
      </c>
      <c r="BL78" s="5">
        <v>23</v>
      </c>
      <c r="BM78" s="5">
        <v>12</v>
      </c>
      <c r="BN78" s="5">
        <v>6</v>
      </c>
      <c r="BO78" s="5">
        <v>8640</v>
      </c>
      <c r="BP78" s="5">
        <v>8448</v>
      </c>
      <c r="BQ78" s="5">
        <v>0</v>
      </c>
      <c r="BR78" s="5">
        <v>192</v>
      </c>
      <c r="BS78" s="5">
        <v>38</v>
      </c>
      <c r="BT78" s="5">
        <v>27</v>
      </c>
      <c r="BU78" s="5">
        <v>6</v>
      </c>
      <c r="BV78" s="5">
        <v>19440</v>
      </c>
      <c r="BW78" s="5">
        <v>19008</v>
      </c>
      <c r="BX78" s="5">
        <v>0</v>
      </c>
      <c r="BY78" s="5">
        <v>432</v>
      </c>
    </row>
    <row r="79" spans="1:77">
      <c r="A79" s="5" t="s">
        <v>129</v>
      </c>
      <c r="B79" s="5">
        <v>2143012869</v>
      </c>
      <c r="C79" s="5" t="s">
        <v>134</v>
      </c>
      <c r="D79" s="5" t="s">
        <v>134</v>
      </c>
      <c r="E79" s="5" t="s">
        <v>37</v>
      </c>
      <c r="G79" s="5" t="s">
        <v>131</v>
      </c>
      <c r="H79" s="23">
        <f>VLOOKUP($B79,'2022年下学期'!$B:$AE,16,FALSE)</f>
        <v>108</v>
      </c>
      <c r="I79" s="23">
        <f>VLOOKUP($B79,'2022年下学期'!$B:$AE,17,FALSE)</f>
        <v>6</v>
      </c>
      <c r="J79" s="23">
        <f>VLOOKUP($B79,'2022年下学期'!$B:$AE,18,FALSE)</f>
        <v>9</v>
      </c>
      <c r="K79" s="23">
        <f t="shared" si="7"/>
        <v>127</v>
      </c>
      <c r="L79" s="23">
        <f t="shared" si="8"/>
        <v>6</v>
      </c>
      <c r="M79" s="23">
        <f t="shared" si="9"/>
        <v>9</v>
      </c>
      <c r="N79" s="5">
        <v>127</v>
      </c>
      <c r="O79" s="5">
        <v>6</v>
      </c>
      <c r="P79" s="5">
        <v>9</v>
      </c>
      <c r="Q79" s="5" t="s">
        <v>447</v>
      </c>
      <c r="R79" s="5">
        <v>0</v>
      </c>
      <c r="S79" s="5">
        <v>0</v>
      </c>
      <c r="T79" s="5">
        <v>6</v>
      </c>
      <c r="U79" s="5">
        <v>9</v>
      </c>
      <c r="W79" s="5">
        <f t="shared" si="10"/>
        <v>6900</v>
      </c>
      <c r="X79" s="5">
        <f t="shared" si="11"/>
        <v>7737.04</v>
      </c>
      <c r="Y79" s="5">
        <f t="shared" si="12"/>
        <v>6900</v>
      </c>
      <c r="AA79" s="5">
        <f t="shared" si="13"/>
        <v>13800</v>
      </c>
      <c r="AB79" s="5">
        <v>124</v>
      </c>
      <c r="AC79" s="5">
        <v>107</v>
      </c>
      <c r="AD79" s="5">
        <v>10</v>
      </c>
      <c r="AE79" s="5">
        <v>77040</v>
      </c>
      <c r="AF79" s="5">
        <v>70470.4</v>
      </c>
      <c r="AG79" s="5">
        <v>4857.6</v>
      </c>
      <c r="AH79" s="5">
        <v>1712</v>
      </c>
      <c r="AI79" s="5">
        <v>7047.04</v>
      </c>
      <c r="AJ79" s="5">
        <v>17</v>
      </c>
      <c r="AK79" s="5">
        <v>13</v>
      </c>
      <c r="AL79" s="5">
        <v>1</v>
      </c>
      <c r="AM79" s="5">
        <v>9360</v>
      </c>
      <c r="AN79" s="5">
        <v>6520.8</v>
      </c>
      <c r="AO79" s="5">
        <v>585</v>
      </c>
      <c r="AP79" s="5">
        <v>208</v>
      </c>
      <c r="AQ79" s="5">
        <v>16</v>
      </c>
      <c r="AR79" s="5">
        <v>11</v>
      </c>
      <c r="AS79" s="5">
        <v>1</v>
      </c>
      <c r="AT79" s="5">
        <v>7920</v>
      </c>
      <c r="AU79" s="5">
        <v>8580</v>
      </c>
      <c r="AV79" s="5">
        <v>500</v>
      </c>
      <c r="AW79" s="5">
        <v>176</v>
      </c>
      <c r="AX79" s="5">
        <v>25</v>
      </c>
      <c r="AY79" s="5">
        <v>24</v>
      </c>
      <c r="AZ79" s="5">
        <v>2</v>
      </c>
      <c r="BA79" s="5">
        <v>17280</v>
      </c>
      <c r="BB79" s="5">
        <v>15444</v>
      </c>
      <c r="BC79" s="5">
        <v>1100</v>
      </c>
      <c r="BD79" s="5">
        <v>384</v>
      </c>
      <c r="BE79" s="5">
        <v>16</v>
      </c>
      <c r="BF79" s="5">
        <v>13</v>
      </c>
      <c r="BG79" s="5">
        <v>2</v>
      </c>
      <c r="BH79" s="5">
        <v>9360</v>
      </c>
      <c r="BI79" s="5">
        <v>13499.2</v>
      </c>
      <c r="BJ79" s="5">
        <v>600</v>
      </c>
      <c r="BK79" s="5">
        <v>208</v>
      </c>
      <c r="BL79" s="5">
        <v>22</v>
      </c>
      <c r="BM79" s="5">
        <v>21</v>
      </c>
      <c r="BN79" s="5">
        <v>2</v>
      </c>
      <c r="BO79" s="5">
        <v>15120</v>
      </c>
      <c r="BP79" s="5">
        <v>12812.8</v>
      </c>
      <c r="BQ79" s="5">
        <v>945</v>
      </c>
      <c r="BR79" s="5">
        <v>336</v>
      </c>
      <c r="BS79" s="5">
        <v>28</v>
      </c>
      <c r="BT79" s="5">
        <v>25</v>
      </c>
      <c r="BU79" s="5">
        <v>2</v>
      </c>
      <c r="BV79" s="5">
        <v>18000</v>
      </c>
      <c r="BW79" s="5">
        <v>13613.6</v>
      </c>
      <c r="BX79" s="5">
        <v>1127.6</v>
      </c>
      <c r="BY79" s="5">
        <v>400</v>
      </c>
    </row>
    <row r="80" spans="1:77">
      <c r="A80" s="5" t="s">
        <v>129</v>
      </c>
      <c r="B80" s="5">
        <v>2143012871</v>
      </c>
      <c r="C80" s="5" t="s">
        <v>135</v>
      </c>
      <c r="D80" s="5" t="s">
        <v>135</v>
      </c>
      <c r="E80" s="5" t="s">
        <v>37</v>
      </c>
      <c r="G80" s="5" t="s">
        <v>131</v>
      </c>
      <c r="H80" s="23">
        <f>VLOOKUP($B80,'2022年下学期'!$B:$AE,16,FALSE)</f>
        <v>49</v>
      </c>
      <c r="I80" s="23">
        <f>VLOOKUP($B80,'2022年下学期'!$B:$AE,17,FALSE)</f>
        <v>6</v>
      </c>
      <c r="J80" s="23">
        <f>VLOOKUP($B80,'2022年下学期'!$B:$AE,18,FALSE)</f>
        <v>10</v>
      </c>
      <c r="K80" s="23">
        <f t="shared" si="7"/>
        <v>61</v>
      </c>
      <c r="L80" s="23">
        <f t="shared" si="8"/>
        <v>6</v>
      </c>
      <c r="M80" s="23">
        <f t="shared" si="9"/>
        <v>9</v>
      </c>
      <c r="N80" s="5">
        <v>61</v>
      </c>
      <c r="O80" s="5">
        <v>6</v>
      </c>
      <c r="P80" s="5">
        <v>9</v>
      </c>
      <c r="Q80" s="5" t="s">
        <v>447</v>
      </c>
      <c r="R80" s="5">
        <v>0</v>
      </c>
      <c r="S80" s="5">
        <v>0</v>
      </c>
      <c r="T80" s="5">
        <v>6</v>
      </c>
      <c r="U80" s="5">
        <v>9</v>
      </c>
      <c r="W80" s="5">
        <f t="shared" si="10"/>
        <v>13800</v>
      </c>
      <c r="X80" s="5">
        <f t="shared" si="11"/>
        <v>6653</v>
      </c>
      <c r="Y80" s="5">
        <f t="shared" si="12"/>
        <v>14000</v>
      </c>
      <c r="AA80" s="5">
        <f t="shared" si="13"/>
        <v>27800</v>
      </c>
      <c r="AB80" s="5">
        <v>59</v>
      </c>
      <c r="AC80" s="5">
        <v>56</v>
      </c>
      <c r="AD80" s="5">
        <v>8</v>
      </c>
      <c r="AE80" s="5">
        <v>40320</v>
      </c>
      <c r="AF80" s="5">
        <v>39424</v>
      </c>
      <c r="AG80" s="5">
        <v>0</v>
      </c>
      <c r="AH80" s="5">
        <v>896</v>
      </c>
      <c r="AI80" s="5">
        <v>4928</v>
      </c>
      <c r="AJ80" s="5">
        <v>9</v>
      </c>
      <c r="AK80" s="5">
        <v>9</v>
      </c>
      <c r="AL80" s="5">
        <v>2</v>
      </c>
      <c r="AM80" s="5">
        <v>6480</v>
      </c>
      <c r="AN80" s="5">
        <v>6336</v>
      </c>
      <c r="AO80" s="5">
        <v>0</v>
      </c>
      <c r="AP80" s="5">
        <v>144</v>
      </c>
      <c r="AQ80" s="5">
        <v>8</v>
      </c>
      <c r="AR80" s="5">
        <v>7</v>
      </c>
      <c r="AS80" s="5">
        <v>2</v>
      </c>
      <c r="AT80" s="5">
        <v>5040</v>
      </c>
      <c r="AU80" s="5">
        <v>4928</v>
      </c>
      <c r="AV80" s="5">
        <v>0</v>
      </c>
      <c r="AW80" s="5">
        <v>112</v>
      </c>
      <c r="AX80" s="5">
        <v>10</v>
      </c>
      <c r="AY80" s="5">
        <v>9</v>
      </c>
      <c r="AZ80" s="5">
        <v>2</v>
      </c>
      <c r="BA80" s="5">
        <v>6480</v>
      </c>
      <c r="BB80" s="5">
        <v>6336</v>
      </c>
      <c r="BC80" s="5">
        <v>0</v>
      </c>
      <c r="BD80" s="5">
        <v>144</v>
      </c>
      <c r="BE80" s="5">
        <v>8</v>
      </c>
      <c r="BF80" s="5">
        <v>8</v>
      </c>
      <c r="BG80" s="5">
        <v>2</v>
      </c>
      <c r="BH80" s="5">
        <v>5760</v>
      </c>
      <c r="BI80" s="5">
        <v>5632</v>
      </c>
      <c r="BJ80" s="5">
        <v>0</v>
      </c>
      <c r="BK80" s="5">
        <v>128</v>
      </c>
      <c r="BL80" s="5">
        <v>10</v>
      </c>
      <c r="BM80" s="5">
        <v>10</v>
      </c>
      <c r="BN80" s="5">
        <v>2</v>
      </c>
      <c r="BO80" s="5">
        <v>7200</v>
      </c>
      <c r="BP80" s="5">
        <v>7040</v>
      </c>
      <c r="BQ80" s="5">
        <v>0</v>
      </c>
      <c r="BR80" s="5">
        <v>160</v>
      </c>
      <c r="BS80" s="5">
        <v>14</v>
      </c>
      <c r="BT80" s="5">
        <v>13</v>
      </c>
      <c r="BU80" s="5">
        <v>2</v>
      </c>
      <c r="BV80" s="5">
        <v>9360</v>
      </c>
      <c r="BW80" s="5">
        <v>9152</v>
      </c>
      <c r="BX80" s="5">
        <v>0</v>
      </c>
      <c r="BY80" s="5">
        <v>208</v>
      </c>
    </row>
    <row r="81" spans="1:77">
      <c r="A81" s="5" t="s">
        <v>129</v>
      </c>
      <c r="B81" s="5">
        <v>2143012875</v>
      </c>
      <c r="C81" s="5" t="s">
        <v>136</v>
      </c>
      <c r="D81" s="5" t="s">
        <v>136</v>
      </c>
      <c r="E81" s="5" t="s">
        <v>37</v>
      </c>
      <c r="G81" s="5" t="s">
        <v>131</v>
      </c>
      <c r="H81" s="23">
        <f>VLOOKUP($B81,'2022年下学期'!$B:$AE,16,FALSE)</f>
        <v>185</v>
      </c>
      <c r="I81" s="23">
        <f>VLOOKUP($B81,'2022年下学期'!$B:$AE,17,FALSE)</f>
        <v>6</v>
      </c>
      <c r="J81" s="23">
        <f>VLOOKUP($B81,'2022年下学期'!$B:$AE,18,FALSE)</f>
        <v>15</v>
      </c>
      <c r="K81" s="23">
        <f t="shared" si="7"/>
        <v>219</v>
      </c>
      <c r="L81" s="23">
        <f t="shared" si="8"/>
        <v>6</v>
      </c>
      <c r="M81" s="23">
        <f t="shared" si="9"/>
        <v>14</v>
      </c>
      <c r="N81" s="5">
        <v>219</v>
      </c>
      <c r="O81" s="5">
        <v>6</v>
      </c>
      <c r="P81" s="5">
        <v>14</v>
      </c>
      <c r="Q81" s="5" t="s">
        <v>447</v>
      </c>
      <c r="R81" s="5">
        <v>0</v>
      </c>
      <c r="S81" s="5">
        <v>0</v>
      </c>
      <c r="T81" s="5">
        <v>6</v>
      </c>
      <c r="U81" s="5">
        <v>14</v>
      </c>
      <c r="W81" s="5">
        <f t="shared" si="10"/>
        <v>0</v>
      </c>
      <c r="X81" s="5">
        <f t="shared" si="11"/>
        <v>6629.33333333333</v>
      </c>
      <c r="Y81" s="5">
        <f t="shared" si="12"/>
        <v>7500</v>
      </c>
      <c r="AA81" s="5">
        <f t="shared" si="13"/>
        <v>7500</v>
      </c>
      <c r="AB81" s="5">
        <v>211</v>
      </c>
      <c r="AC81" s="5">
        <v>154</v>
      </c>
      <c r="AD81" s="5">
        <v>15</v>
      </c>
      <c r="AE81" s="5">
        <v>110880</v>
      </c>
      <c r="AF81" s="5">
        <v>99440</v>
      </c>
      <c r="AG81" s="5">
        <v>8976</v>
      </c>
      <c r="AH81" s="5">
        <v>2464</v>
      </c>
      <c r="AI81" s="5">
        <v>6629.33333333333</v>
      </c>
      <c r="AJ81" s="5">
        <v>21</v>
      </c>
      <c r="AK81" s="5">
        <v>14</v>
      </c>
      <c r="AL81" s="5">
        <v>2</v>
      </c>
      <c r="AM81" s="5">
        <v>10080</v>
      </c>
      <c r="AN81" s="5">
        <v>8976</v>
      </c>
      <c r="AO81" s="5">
        <v>880</v>
      </c>
      <c r="AP81" s="5">
        <v>224</v>
      </c>
      <c r="AQ81" s="5">
        <v>30</v>
      </c>
      <c r="AR81" s="5">
        <v>25</v>
      </c>
      <c r="AS81" s="5">
        <v>3</v>
      </c>
      <c r="AT81" s="5">
        <v>18000</v>
      </c>
      <c r="AU81" s="5">
        <v>16024</v>
      </c>
      <c r="AV81" s="5">
        <v>1576</v>
      </c>
      <c r="AW81" s="5">
        <v>400</v>
      </c>
      <c r="AX81" s="5">
        <v>33</v>
      </c>
      <c r="AY81" s="5">
        <v>17</v>
      </c>
      <c r="AZ81" s="5">
        <v>2</v>
      </c>
      <c r="BA81" s="5">
        <v>12240</v>
      </c>
      <c r="BB81" s="5">
        <v>11020</v>
      </c>
      <c r="BC81" s="5">
        <v>948</v>
      </c>
      <c r="BD81" s="5">
        <v>272</v>
      </c>
      <c r="BE81" s="5">
        <v>44</v>
      </c>
      <c r="BF81" s="5">
        <v>31</v>
      </c>
      <c r="BG81" s="5">
        <v>3</v>
      </c>
      <c r="BH81" s="5">
        <v>22320</v>
      </c>
      <c r="BI81" s="5">
        <v>19908</v>
      </c>
      <c r="BJ81" s="5">
        <v>1916</v>
      </c>
      <c r="BK81" s="5">
        <v>496</v>
      </c>
      <c r="BL81" s="5">
        <v>45</v>
      </c>
      <c r="BM81" s="5">
        <v>30</v>
      </c>
      <c r="BN81" s="5">
        <v>2</v>
      </c>
      <c r="BO81" s="5">
        <v>21600</v>
      </c>
      <c r="BP81" s="5">
        <v>19204</v>
      </c>
      <c r="BQ81" s="5">
        <v>1916</v>
      </c>
      <c r="BR81" s="5">
        <v>480</v>
      </c>
      <c r="BS81" s="5">
        <v>38</v>
      </c>
      <c r="BT81" s="5">
        <v>37</v>
      </c>
      <c r="BU81" s="5">
        <v>3</v>
      </c>
      <c r="BV81" s="5">
        <v>26640</v>
      </c>
      <c r="BW81" s="5">
        <v>24308</v>
      </c>
      <c r="BX81" s="5">
        <v>1740</v>
      </c>
      <c r="BY81" s="5">
        <v>592</v>
      </c>
    </row>
    <row r="82" spans="1:77">
      <c r="A82" s="5" t="s">
        <v>129</v>
      </c>
      <c r="B82" s="5">
        <v>2143012878</v>
      </c>
      <c r="C82" s="5" t="s">
        <v>137</v>
      </c>
      <c r="D82" s="5" t="s">
        <v>137</v>
      </c>
      <c r="E82" s="5" t="s">
        <v>37</v>
      </c>
      <c r="G82" s="5" t="s">
        <v>131</v>
      </c>
      <c r="H82" s="23">
        <f>VLOOKUP($B82,'2022年下学期'!$B:$AE,16,FALSE)</f>
        <v>55</v>
      </c>
      <c r="I82" s="23">
        <f>VLOOKUP($B82,'2022年下学期'!$B:$AE,17,FALSE)</f>
        <v>6</v>
      </c>
      <c r="J82" s="23">
        <f>VLOOKUP($B82,'2022年下学期'!$B:$AE,18,FALSE)</f>
        <v>12</v>
      </c>
      <c r="K82" s="23">
        <f t="shared" si="7"/>
        <v>63</v>
      </c>
      <c r="L82" s="23">
        <f t="shared" si="8"/>
        <v>6</v>
      </c>
      <c r="M82" s="23">
        <f t="shared" si="9"/>
        <v>6</v>
      </c>
      <c r="N82" s="5">
        <v>63</v>
      </c>
      <c r="O82" s="5">
        <v>6</v>
      </c>
      <c r="P82" s="5">
        <v>6</v>
      </c>
      <c r="Q82" s="5" t="s">
        <v>447</v>
      </c>
      <c r="R82" s="5">
        <v>0</v>
      </c>
      <c r="S82" s="5">
        <v>0</v>
      </c>
      <c r="T82" s="5">
        <v>6</v>
      </c>
      <c r="U82" s="5">
        <v>6</v>
      </c>
      <c r="W82" s="5">
        <f t="shared" si="10"/>
        <v>13200</v>
      </c>
      <c r="X82" s="5">
        <f t="shared" si="11"/>
        <v>5436.44444444444</v>
      </c>
      <c r="Y82" s="5">
        <f t="shared" si="12"/>
        <v>14400</v>
      </c>
      <c r="AA82" s="5">
        <f t="shared" si="13"/>
        <v>27600</v>
      </c>
      <c r="AB82" s="5">
        <v>60</v>
      </c>
      <c r="AC82" s="5">
        <v>60</v>
      </c>
      <c r="AD82" s="5">
        <v>9</v>
      </c>
      <c r="AE82" s="5">
        <v>40700</v>
      </c>
      <c r="AF82" s="5">
        <v>35728</v>
      </c>
      <c r="AG82" s="5">
        <v>4012</v>
      </c>
      <c r="AH82" s="5">
        <v>960</v>
      </c>
      <c r="AI82" s="5">
        <v>3969.77777777778</v>
      </c>
      <c r="AJ82" s="5">
        <v>7</v>
      </c>
      <c r="AK82" s="5">
        <v>7</v>
      </c>
      <c r="AL82" s="5">
        <v>1</v>
      </c>
      <c r="AM82" s="5">
        <v>4740</v>
      </c>
      <c r="AN82" s="5">
        <v>3896</v>
      </c>
      <c r="AO82" s="5">
        <v>469</v>
      </c>
      <c r="AP82" s="5">
        <v>112</v>
      </c>
      <c r="AQ82" s="5">
        <v>9</v>
      </c>
      <c r="AR82" s="5">
        <v>9</v>
      </c>
      <c r="AS82" s="5">
        <v>1</v>
      </c>
      <c r="AT82" s="5">
        <v>6180</v>
      </c>
      <c r="AU82" s="5">
        <v>4928</v>
      </c>
      <c r="AV82" s="5">
        <v>603</v>
      </c>
      <c r="AW82" s="5">
        <v>144</v>
      </c>
      <c r="AX82" s="5">
        <v>4</v>
      </c>
      <c r="AY82" s="5">
        <v>4</v>
      </c>
      <c r="AZ82" s="5">
        <v>1</v>
      </c>
      <c r="BA82" s="5">
        <v>2580</v>
      </c>
      <c r="BB82" s="5">
        <v>2024</v>
      </c>
      <c r="BC82" s="5">
        <v>268</v>
      </c>
      <c r="BD82" s="5">
        <v>64</v>
      </c>
      <c r="BE82" s="5">
        <v>13</v>
      </c>
      <c r="BF82" s="5">
        <v>13</v>
      </c>
      <c r="BG82" s="5">
        <v>2</v>
      </c>
      <c r="BH82" s="5">
        <v>9060</v>
      </c>
      <c r="BI82" s="5">
        <v>10648</v>
      </c>
      <c r="BJ82" s="5">
        <v>871</v>
      </c>
      <c r="BK82" s="5">
        <v>208</v>
      </c>
      <c r="BL82" s="5">
        <v>15</v>
      </c>
      <c r="BM82" s="5">
        <v>15</v>
      </c>
      <c r="BN82" s="5">
        <v>2</v>
      </c>
      <c r="BO82" s="5">
        <v>10200</v>
      </c>
      <c r="BP82" s="5">
        <v>8008</v>
      </c>
      <c r="BQ82" s="5">
        <v>997</v>
      </c>
      <c r="BR82" s="5">
        <v>240</v>
      </c>
      <c r="BS82" s="5">
        <v>12</v>
      </c>
      <c r="BT82" s="5">
        <v>12</v>
      </c>
      <c r="BU82" s="5">
        <v>2</v>
      </c>
      <c r="BV82" s="5">
        <v>7940</v>
      </c>
      <c r="BW82" s="5">
        <v>6336</v>
      </c>
      <c r="BX82" s="5">
        <v>804</v>
      </c>
      <c r="BY82" s="5">
        <v>192</v>
      </c>
    </row>
    <row r="83" spans="1:77">
      <c r="A83" s="5" t="s">
        <v>129</v>
      </c>
      <c r="B83" s="5">
        <v>2143013333</v>
      </c>
      <c r="C83" s="5" t="s">
        <v>138</v>
      </c>
      <c r="D83" s="5" t="s">
        <v>138</v>
      </c>
      <c r="E83" s="5" t="s">
        <v>37</v>
      </c>
      <c r="G83" s="5" t="s">
        <v>131</v>
      </c>
      <c r="H83" s="23">
        <f>VLOOKUP($B83,'2022年下学期'!$B:$AE,16,FALSE)</f>
        <v>136</v>
      </c>
      <c r="I83" s="23">
        <f>VLOOKUP($B83,'2022年下学期'!$B:$AE,17,FALSE)</f>
        <v>6</v>
      </c>
      <c r="J83" s="23">
        <f>VLOOKUP($B83,'2022年下学期'!$B:$AE,18,FALSE)</f>
        <v>14</v>
      </c>
      <c r="K83" s="23">
        <f t="shared" si="7"/>
        <v>158</v>
      </c>
      <c r="L83" s="23">
        <f t="shared" si="8"/>
        <v>6</v>
      </c>
      <c r="M83" s="23">
        <f t="shared" si="9"/>
        <v>11</v>
      </c>
      <c r="N83" s="5">
        <v>158</v>
      </c>
      <c r="O83" s="5">
        <v>6</v>
      </c>
      <c r="P83" s="5">
        <v>11</v>
      </c>
      <c r="Q83" s="5" t="s">
        <v>447</v>
      </c>
      <c r="R83" s="5">
        <v>0</v>
      </c>
      <c r="S83" s="5">
        <v>0</v>
      </c>
      <c r="T83" s="5">
        <v>6</v>
      </c>
      <c r="U83" s="5">
        <v>11</v>
      </c>
      <c r="W83" s="5">
        <f t="shared" si="10"/>
        <v>7100</v>
      </c>
      <c r="X83" s="5">
        <f t="shared" si="11"/>
        <v>7162.41666666667</v>
      </c>
      <c r="Y83" s="5">
        <f t="shared" si="12"/>
        <v>7400</v>
      </c>
      <c r="AA83" s="5">
        <f t="shared" si="13"/>
        <v>14500</v>
      </c>
      <c r="AB83" s="5">
        <v>153</v>
      </c>
      <c r="AC83" s="5">
        <v>123</v>
      </c>
      <c r="AD83" s="5">
        <v>12</v>
      </c>
      <c r="AE83" s="5">
        <v>88560</v>
      </c>
      <c r="AF83" s="5">
        <v>78849</v>
      </c>
      <c r="AG83" s="5">
        <v>6743</v>
      </c>
      <c r="AH83" s="5">
        <v>2968</v>
      </c>
      <c r="AI83" s="5">
        <v>6570.75</v>
      </c>
      <c r="AJ83" s="5">
        <v>24</v>
      </c>
      <c r="AK83" s="5">
        <v>18</v>
      </c>
      <c r="AL83" s="5">
        <v>1</v>
      </c>
      <c r="AM83" s="5">
        <v>12960</v>
      </c>
      <c r="AN83" s="5">
        <v>11666</v>
      </c>
      <c r="AO83" s="5">
        <v>1006</v>
      </c>
      <c r="AP83" s="5">
        <v>288</v>
      </c>
      <c r="AQ83" s="5">
        <v>19</v>
      </c>
      <c r="AR83" s="5">
        <v>15</v>
      </c>
      <c r="AS83" s="5">
        <v>2</v>
      </c>
      <c r="AT83" s="5">
        <v>10800</v>
      </c>
      <c r="AU83" s="5">
        <v>9976</v>
      </c>
      <c r="AV83" s="5">
        <v>384</v>
      </c>
      <c r="AW83" s="5">
        <v>440</v>
      </c>
      <c r="AX83" s="5">
        <v>27</v>
      </c>
      <c r="AY83" s="5">
        <v>22</v>
      </c>
      <c r="AZ83" s="5">
        <v>2</v>
      </c>
      <c r="BA83" s="5">
        <v>15840</v>
      </c>
      <c r="BB83" s="5">
        <v>14120</v>
      </c>
      <c r="BC83" s="5">
        <v>1368</v>
      </c>
      <c r="BD83" s="5">
        <v>352</v>
      </c>
      <c r="BE83" s="5">
        <v>23</v>
      </c>
      <c r="BF83" s="5">
        <v>16</v>
      </c>
      <c r="BG83" s="5">
        <v>2</v>
      </c>
      <c r="BH83" s="5">
        <v>11520</v>
      </c>
      <c r="BI83" s="5">
        <v>10540</v>
      </c>
      <c r="BJ83" s="5">
        <v>324</v>
      </c>
      <c r="BK83" s="5">
        <v>656</v>
      </c>
      <c r="BL83" s="5">
        <v>31</v>
      </c>
      <c r="BM83" s="5">
        <v>25</v>
      </c>
      <c r="BN83" s="5">
        <v>2</v>
      </c>
      <c r="BO83" s="5">
        <v>18000</v>
      </c>
      <c r="BP83" s="5">
        <v>15810</v>
      </c>
      <c r="BQ83" s="5">
        <v>1390</v>
      </c>
      <c r="BR83" s="5">
        <v>800</v>
      </c>
      <c r="BS83" s="5">
        <v>29</v>
      </c>
      <c r="BT83" s="5">
        <v>27</v>
      </c>
      <c r="BU83" s="5">
        <v>2</v>
      </c>
      <c r="BV83" s="5">
        <v>19440</v>
      </c>
      <c r="BW83" s="5">
        <v>16737</v>
      </c>
      <c r="BX83" s="5">
        <v>2271</v>
      </c>
      <c r="BY83" s="5">
        <v>432</v>
      </c>
    </row>
    <row r="84" spans="1:97">
      <c r="A84" s="5" t="s">
        <v>129</v>
      </c>
      <c r="B84" s="5">
        <v>3143011129</v>
      </c>
      <c r="C84" s="5" t="s">
        <v>139</v>
      </c>
      <c r="D84" s="5" t="s">
        <v>139</v>
      </c>
      <c r="E84" s="5" t="s">
        <v>37</v>
      </c>
      <c r="G84" s="5" t="s">
        <v>131</v>
      </c>
      <c r="H84" s="23">
        <f>VLOOKUP($B84,'2022年下学期'!$B:$AE,16,FALSE)</f>
        <v>490</v>
      </c>
      <c r="I84" s="23">
        <f>VLOOKUP($B84,'2022年下学期'!$B:$AE,17,FALSE)</f>
        <v>11</v>
      </c>
      <c r="J84" s="23">
        <f>VLOOKUP($B84,'2022年下学期'!$B:$AE,18,FALSE)</f>
        <v>42</v>
      </c>
      <c r="K84" s="23">
        <f t="shared" si="7"/>
        <v>621</v>
      </c>
      <c r="L84" s="23">
        <f t="shared" si="8"/>
        <v>13</v>
      </c>
      <c r="M84" s="23">
        <f t="shared" si="9"/>
        <v>47</v>
      </c>
      <c r="N84" s="5">
        <v>621</v>
      </c>
      <c r="O84" s="5">
        <v>0</v>
      </c>
      <c r="P84" s="5">
        <v>0</v>
      </c>
      <c r="Q84" s="5" t="s">
        <v>445</v>
      </c>
      <c r="R84" s="5">
        <v>13</v>
      </c>
      <c r="S84" s="5">
        <v>47</v>
      </c>
      <c r="T84" s="5">
        <v>13</v>
      </c>
      <c r="U84" s="5">
        <v>47</v>
      </c>
      <c r="W84" s="5">
        <f t="shared" si="10"/>
        <v>0</v>
      </c>
      <c r="X84" s="5">
        <f t="shared" si="11"/>
        <v>9929.675</v>
      </c>
      <c r="Y84" s="5">
        <f t="shared" si="12"/>
        <v>0</v>
      </c>
      <c r="AA84" s="5">
        <f t="shared" si="13"/>
        <v>0</v>
      </c>
      <c r="AB84" s="5">
        <v>592</v>
      </c>
      <c r="AC84" s="5">
        <v>542</v>
      </c>
      <c r="AD84" s="5">
        <v>40</v>
      </c>
      <c r="AE84" s="5">
        <v>320910</v>
      </c>
      <c r="AF84" s="5">
        <v>397187</v>
      </c>
      <c r="AG84" s="5">
        <v>18960</v>
      </c>
      <c r="AH84" s="5">
        <v>5248</v>
      </c>
      <c r="AI84" s="5">
        <v>9929.675</v>
      </c>
      <c r="BZ84" s="5">
        <v>175</v>
      </c>
      <c r="CA84" s="5">
        <v>171</v>
      </c>
      <c r="CB84" s="5">
        <v>40</v>
      </c>
      <c r="CC84" s="5">
        <v>124200</v>
      </c>
      <c r="CD84" s="5">
        <v>113426</v>
      </c>
      <c r="CE84" s="5">
        <v>5678</v>
      </c>
      <c r="CF84" s="5">
        <v>2752</v>
      </c>
      <c r="CG84" s="5">
        <v>167</v>
      </c>
      <c r="CH84" s="5">
        <v>155</v>
      </c>
      <c r="CI84" s="5">
        <v>40</v>
      </c>
      <c r="CJ84" s="5">
        <v>11960</v>
      </c>
      <c r="CK84" s="5">
        <v>136543</v>
      </c>
      <c r="CL84" s="5">
        <v>6489</v>
      </c>
      <c r="CM84" s="5">
        <v>2496</v>
      </c>
      <c r="CN84" s="5">
        <v>250</v>
      </c>
      <c r="CO84" s="5">
        <v>216</v>
      </c>
      <c r="CP84" s="5">
        <v>40</v>
      </c>
      <c r="CQ84" s="5">
        <v>184750</v>
      </c>
      <c r="CR84" s="5">
        <v>147218</v>
      </c>
      <c r="CS84" s="5">
        <v>6793</v>
      </c>
    </row>
    <row r="85" spans="1:77">
      <c r="A85" s="5" t="s">
        <v>140</v>
      </c>
      <c r="B85" s="5">
        <v>2143014393</v>
      </c>
      <c r="C85" s="5" t="s">
        <v>141</v>
      </c>
      <c r="D85" s="5" t="s">
        <v>141</v>
      </c>
      <c r="E85" s="5" t="s">
        <v>37</v>
      </c>
      <c r="G85" s="5" t="s">
        <v>142</v>
      </c>
      <c r="H85" s="23">
        <f>VLOOKUP($B85,'2022年下学期'!$B:$AE,16,FALSE)</f>
        <v>67</v>
      </c>
      <c r="I85" s="23">
        <f>VLOOKUP($B85,'2022年下学期'!$B:$AE,17,FALSE)</f>
        <v>6</v>
      </c>
      <c r="J85" s="23">
        <f>VLOOKUP($B85,'2022年下学期'!$B:$AE,18,FALSE)</f>
        <v>10</v>
      </c>
      <c r="K85" s="23">
        <f t="shared" si="7"/>
        <v>91</v>
      </c>
      <c r="L85" s="23">
        <f t="shared" si="8"/>
        <v>6</v>
      </c>
      <c r="M85" s="23">
        <f t="shared" si="9"/>
        <v>7</v>
      </c>
      <c r="N85" s="5">
        <v>91</v>
      </c>
      <c r="O85" s="5">
        <v>6</v>
      </c>
      <c r="P85" s="5">
        <v>7</v>
      </c>
      <c r="Q85" s="5" t="s">
        <v>447</v>
      </c>
      <c r="R85" s="5">
        <v>0</v>
      </c>
      <c r="S85" s="5">
        <v>0</v>
      </c>
      <c r="T85" s="5">
        <v>6</v>
      </c>
      <c r="U85" s="5">
        <v>7</v>
      </c>
      <c r="W85" s="5">
        <f t="shared" si="10"/>
        <v>13400</v>
      </c>
      <c r="X85" s="5">
        <f t="shared" si="11"/>
        <v>7676</v>
      </c>
      <c r="Y85" s="5">
        <f t="shared" si="12"/>
        <v>14000</v>
      </c>
      <c r="AA85" s="5">
        <f t="shared" si="13"/>
        <v>27400</v>
      </c>
      <c r="AB85" s="5">
        <v>91</v>
      </c>
      <c r="AC85" s="5">
        <v>88</v>
      </c>
      <c r="AD85" s="5">
        <v>10</v>
      </c>
      <c r="AE85" s="5">
        <v>63360</v>
      </c>
      <c r="AF85" s="5">
        <v>63360</v>
      </c>
      <c r="AG85" s="5">
        <v>0</v>
      </c>
      <c r="AH85" s="5">
        <v>0</v>
      </c>
      <c r="AI85" s="5">
        <v>6336</v>
      </c>
      <c r="AJ85" s="5">
        <v>5</v>
      </c>
      <c r="AK85" s="5">
        <v>4</v>
      </c>
      <c r="AL85" s="5">
        <v>1</v>
      </c>
      <c r="AM85" s="5">
        <v>2880</v>
      </c>
      <c r="AN85" s="5">
        <v>2880</v>
      </c>
      <c r="AO85" s="5">
        <v>0</v>
      </c>
      <c r="AP85" s="5">
        <v>0</v>
      </c>
      <c r="AQ85" s="5">
        <v>14</v>
      </c>
      <c r="AR85" s="5">
        <v>13</v>
      </c>
      <c r="AS85" s="5">
        <v>1</v>
      </c>
      <c r="AT85" s="5">
        <v>9360</v>
      </c>
      <c r="AU85" s="5">
        <v>9360</v>
      </c>
      <c r="AV85" s="5">
        <v>0</v>
      </c>
      <c r="AW85" s="5">
        <v>0</v>
      </c>
      <c r="AX85" s="5">
        <v>11</v>
      </c>
      <c r="AY85" s="5">
        <v>11</v>
      </c>
      <c r="AZ85" s="5">
        <v>2</v>
      </c>
      <c r="BA85" s="5">
        <v>7920</v>
      </c>
      <c r="BB85" s="5">
        <v>7920</v>
      </c>
      <c r="BC85" s="5">
        <v>0</v>
      </c>
      <c r="BD85" s="5">
        <v>0</v>
      </c>
      <c r="BE85" s="5">
        <v>18</v>
      </c>
      <c r="BF85" s="5">
        <v>18</v>
      </c>
      <c r="BG85" s="5">
        <v>2</v>
      </c>
      <c r="BH85" s="5">
        <v>12960</v>
      </c>
      <c r="BI85" s="5">
        <v>12960</v>
      </c>
      <c r="BJ85" s="5">
        <v>0</v>
      </c>
      <c r="BK85" s="5">
        <v>0</v>
      </c>
      <c r="BL85" s="5">
        <v>24</v>
      </c>
      <c r="BM85" s="5">
        <v>23</v>
      </c>
      <c r="BN85" s="5">
        <v>2</v>
      </c>
      <c r="BO85" s="5">
        <v>16560</v>
      </c>
      <c r="BP85" s="5">
        <v>16560</v>
      </c>
      <c r="BQ85" s="5">
        <v>0</v>
      </c>
      <c r="BR85" s="5">
        <v>0</v>
      </c>
      <c r="BS85" s="5">
        <v>19</v>
      </c>
      <c r="BT85" s="5">
        <v>19</v>
      </c>
      <c r="BU85" s="5">
        <v>2</v>
      </c>
      <c r="BV85" s="5">
        <v>13680</v>
      </c>
      <c r="BW85" s="5">
        <v>13680</v>
      </c>
      <c r="BX85" s="5">
        <v>0</v>
      </c>
      <c r="BY85" s="5">
        <v>0</v>
      </c>
    </row>
    <row r="86" spans="1:68">
      <c r="A86" s="5" t="s">
        <v>140</v>
      </c>
      <c r="B86" s="5">
        <v>2143014407</v>
      </c>
      <c r="C86" s="5" t="s">
        <v>143</v>
      </c>
      <c r="D86" s="5" t="s">
        <v>143</v>
      </c>
      <c r="E86" s="5" t="s">
        <v>37</v>
      </c>
      <c r="G86" s="5" t="s">
        <v>142</v>
      </c>
      <c r="H86" s="23">
        <f>VLOOKUP($B86,'2022年下学期'!$B:$AE,16,FALSE)</f>
        <v>54</v>
      </c>
      <c r="I86" s="23">
        <f>VLOOKUP($B86,'2022年下学期'!$B:$AE,17,FALSE)</f>
        <v>4</v>
      </c>
      <c r="J86" s="23">
        <f>VLOOKUP($B86,'2022年下学期'!$B:$AE,18,FALSE)</f>
        <v>7</v>
      </c>
      <c r="K86" s="23">
        <f t="shared" si="7"/>
        <v>48</v>
      </c>
      <c r="L86" s="23">
        <f t="shared" si="8"/>
        <v>3</v>
      </c>
      <c r="M86" s="23">
        <f t="shared" si="9"/>
        <v>3</v>
      </c>
      <c r="N86" s="5">
        <v>48</v>
      </c>
      <c r="O86" s="5">
        <v>3</v>
      </c>
      <c r="P86" s="5">
        <v>3</v>
      </c>
      <c r="Q86" s="5" t="s">
        <v>455</v>
      </c>
      <c r="R86" s="5">
        <v>0</v>
      </c>
      <c r="S86" s="5">
        <v>0</v>
      </c>
      <c r="T86" s="5">
        <v>3</v>
      </c>
      <c r="U86" s="5">
        <v>3</v>
      </c>
      <c r="W86" s="5">
        <f t="shared" si="10"/>
        <v>6600</v>
      </c>
      <c r="X86" s="5">
        <f t="shared" si="11"/>
        <v>6740</v>
      </c>
      <c r="Y86" s="5">
        <f t="shared" si="12"/>
        <v>9400</v>
      </c>
      <c r="AA86" s="5">
        <f t="shared" si="13"/>
        <v>16000</v>
      </c>
      <c r="AB86" s="5">
        <v>47</v>
      </c>
      <c r="AC86" s="5">
        <v>47</v>
      </c>
      <c r="AD86" s="5">
        <v>6</v>
      </c>
      <c r="AE86" s="5">
        <v>33840</v>
      </c>
      <c r="AF86" s="5">
        <v>33840</v>
      </c>
      <c r="AI86" s="5">
        <v>5640</v>
      </c>
      <c r="AJ86" s="5">
        <v>15</v>
      </c>
      <c r="AK86" s="5">
        <v>15</v>
      </c>
      <c r="AL86" s="5">
        <v>2</v>
      </c>
      <c r="AM86" s="5">
        <v>10800</v>
      </c>
      <c r="AN86" s="5">
        <v>10800</v>
      </c>
      <c r="AX86" s="5">
        <v>20</v>
      </c>
      <c r="AY86" s="5">
        <v>20</v>
      </c>
      <c r="AZ86" s="5">
        <v>2</v>
      </c>
      <c r="BA86" s="5">
        <v>14400</v>
      </c>
      <c r="BB86" s="5">
        <v>14400</v>
      </c>
      <c r="BL86" s="5">
        <v>12</v>
      </c>
      <c r="BM86" s="5">
        <v>12</v>
      </c>
      <c r="BN86" s="5">
        <v>2</v>
      </c>
      <c r="BO86" s="5">
        <v>8640</v>
      </c>
      <c r="BP86" s="5">
        <v>8640</v>
      </c>
    </row>
    <row r="87" spans="1:75">
      <c r="A87" s="5" t="s">
        <v>140</v>
      </c>
      <c r="B87" s="5">
        <v>2143014410</v>
      </c>
      <c r="C87" s="5" t="s">
        <v>582</v>
      </c>
      <c r="D87" s="5" t="s">
        <v>582</v>
      </c>
      <c r="E87" s="5" t="s">
        <v>37</v>
      </c>
      <c r="G87" s="5" t="s">
        <v>142</v>
      </c>
      <c r="H87" s="23">
        <f>VLOOKUP($B87,'2022年下学期'!$B:$AE,16,FALSE)</f>
        <v>105</v>
      </c>
      <c r="I87" s="23">
        <f>VLOOKUP($B87,'2022年下学期'!$B:$AE,17,FALSE)</f>
        <v>6</v>
      </c>
      <c r="J87" s="23">
        <f>VLOOKUP($B87,'2022年下学期'!$B:$AE,18,FALSE)</f>
        <v>11</v>
      </c>
      <c r="K87" s="23">
        <f t="shared" si="7"/>
        <v>139</v>
      </c>
      <c r="L87" s="23">
        <f t="shared" si="8"/>
        <v>6</v>
      </c>
      <c r="M87" s="23">
        <f t="shared" si="9"/>
        <v>8</v>
      </c>
      <c r="N87" s="5">
        <v>139</v>
      </c>
      <c r="O87" s="5">
        <v>6</v>
      </c>
      <c r="P87" s="5">
        <v>8</v>
      </c>
      <c r="Q87" s="5" t="s">
        <v>447</v>
      </c>
      <c r="R87" s="5">
        <v>0</v>
      </c>
      <c r="S87" s="5">
        <v>0</v>
      </c>
      <c r="T87" s="5">
        <v>6</v>
      </c>
      <c r="U87" s="5">
        <v>8</v>
      </c>
      <c r="W87" s="5">
        <f t="shared" si="10"/>
        <v>6800</v>
      </c>
      <c r="X87" s="5">
        <f t="shared" si="11"/>
        <v>1841.94333333333</v>
      </c>
      <c r="Y87" s="5">
        <f t="shared" si="12"/>
        <v>7100</v>
      </c>
      <c r="AA87" s="5">
        <f t="shared" si="13"/>
        <v>13900</v>
      </c>
      <c r="AB87" s="5">
        <v>132</v>
      </c>
      <c r="AC87" s="5">
        <v>132</v>
      </c>
      <c r="AD87" s="5">
        <v>12</v>
      </c>
      <c r="AE87" s="5">
        <v>95656</v>
      </c>
      <c r="AF87" s="5">
        <v>15303.32</v>
      </c>
      <c r="AI87" s="5">
        <v>1275.27666666667</v>
      </c>
      <c r="AJ87" s="5">
        <v>22</v>
      </c>
      <c r="AK87" s="5">
        <v>22</v>
      </c>
      <c r="AL87" s="5">
        <v>2</v>
      </c>
      <c r="AM87" s="5">
        <v>15840</v>
      </c>
      <c r="AN87" s="5">
        <v>2550.5</v>
      </c>
      <c r="AQ87" s="5">
        <v>15</v>
      </c>
      <c r="AR87" s="5">
        <v>15</v>
      </c>
      <c r="AS87" s="5">
        <v>2</v>
      </c>
      <c r="AT87" s="5">
        <v>10800</v>
      </c>
      <c r="AU87" s="5">
        <v>1739</v>
      </c>
      <c r="AX87" s="5">
        <v>26</v>
      </c>
      <c r="AY87" s="5">
        <v>24</v>
      </c>
      <c r="AZ87" s="5">
        <v>2</v>
      </c>
      <c r="BA87" s="5">
        <v>17640</v>
      </c>
      <c r="BB87" s="5">
        <v>2782</v>
      </c>
      <c r="BE87" s="5">
        <v>16</v>
      </c>
      <c r="BF87" s="5">
        <v>15</v>
      </c>
      <c r="BG87" s="5">
        <v>2</v>
      </c>
      <c r="BH87" s="5">
        <v>10800</v>
      </c>
      <c r="BI87" s="5">
        <v>1739</v>
      </c>
      <c r="BL87" s="5">
        <v>28</v>
      </c>
      <c r="BM87" s="5">
        <v>27</v>
      </c>
      <c r="BN87" s="5">
        <v>2</v>
      </c>
      <c r="BO87" s="5">
        <v>19440</v>
      </c>
      <c r="BP87" s="5">
        <v>3130</v>
      </c>
      <c r="BS87" s="5">
        <v>31</v>
      </c>
      <c r="BT87" s="5">
        <v>30</v>
      </c>
      <c r="BU87" s="5">
        <v>2</v>
      </c>
      <c r="BV87" s="5">
        <v>21136</v>
      </c>
      <c r="BW87" s="5">
        <v>3362.82</v>
      </c>
    </row>
    <row r="88" spans="1:77">
      <c r="A88" s="5" t="s">
        <v>140</v>
      </c>
      <c r="B88" s="5">
        <v>2143014412</v>
      </c>
      <c r="C88" s="5" t="s">
        <v>584</v>
      </c>
      <c r="D88" s="5" t="s">
        <v>584</v>
      </c>
      <c r="E88" s="5" t="s">
        <v>37</v>
      </c>
      <c r="G88" s="5" t="s">
        <v>142</v>
      </c>
      <c r="H88" s="23">
        <f>VLOOKUP($B88,'2022年下学期'!$B:$AE,16,FALSE)</f>
        <v>82</v>
      </c>
      <c r="I88" s="23">
        <f>VLOOKUP($B88,'2022年下学期'!$B:$AE,17,FALSE)</f>
        <v>6</v>
      </c>
      <c r="J88" s="23">
        <f>VLOOKUP($B88,'2022年下学期'!$B:$AE,18,FALSE)</f>
        <v>13</v>
      </c>
      <c r="K88" s="23">
        <f t="shared" si="7"/>
        <v>105</v>
      </c>
      <c r="L88" s="23">
        <f t="shared" si="8"/>
        <v>6</v>
      </c>
      <c r="M88" s="23">
        <f t="shared" si="9"/>
        <v>9</v>
      </c>
      <c r="N88" s="5">
        <v>105</v>
      </c>
      <c r="O88" s="5">
        <v>6</v>
      </c>
      <c r="P88" s="5">
        <v>9</v>
      </c>
      <c r="Q88" s="5" t="s">
        <v>447</v>
      </c>
      <c r="R88" s="5">
        <v>0</v>
      </c>
      <c r="S88" s="5">
        <v>0</v>
      </c>
      <c r="T88" s="5">
        <v>6</v>
      </c>
      <c r="U88" s="5">
        <v>9</v>
      </c>
      <c r="W88" s="5">
        <f t="shared" si="10"/>
        <v>6900</v>
      </c>
      <c r="X88" s="5">
        <f t="shared" si="11"/>
        <v>7170</v>
      </c>
      <c r="Y88" s="5">
        <f t="shared" si="12"/>
        <v>14600</v>
      </c>
      <c r="AA88" s="5">
        <f t="shared" si="13"/>
        <v>21500</v>
      </c>
      <c r="AB88" s="5">
        <v>91</v>
      </c>
      <c r="AC88" s="5">
        <v>91</v>
      </c>
      <c r="AD88" s="5">
        <v>10</v>
      </c>
      <c r="AE88" s="5">
        <v>64800</v>
      </c>
      <c r="AF88" s="5">
        <v>64800</v>
      </c>
      <c r="AG88" s="5">
        <v>0</v>
      </c>
      <c r="AH88" s="5">
        <v>0</v>
      </c>
      <c r="AI88" s="5">
        <v>6480</v>
      </c>
      <c r="AJ88" s="5">
        <v>20</v>
      </c>
      <c r="AK88" s="5">
        <v>14</v>
      </c>
      <c r="AL88" s="5">
        <v>1</v>
      </c>
      <c r="AM88" s="5">
        <v>9360</v>
      </c>
      <c r="AN88" s="5">
        <v>9360</v>
      </c>
      <c r="AO88" s="5">
        <v>0</v>
      </c>
      <c r="AQ88" s="5">
        <v>7</v>
      </c>
      <c r="AR88" s="5">
        <v>5</v>
      </c>
      <c r="AS88" s="5">
        <v>1</v>
      </c>
      <c r="AT88" s="5">
        <v>3600</v>
      </c>
      <c r="AU88" s="5">
        <v>3600</v>
      </c>
      <c r="AV88" s="5">
        <v>0</v>
      </c>
      <c r="AW88" s="5">
        <v>0</v>
      </c>
      <c r="AX88" s="5">
        <v>17</v>
      </c>
      <c r="AY88" s="5">
        <v>15</v>
      </c>
      <c r="AZ88" s="5">
        <v>2</v>
      </c>
      <c r="BA88" s="5">
        <v>10800</v>
      </c>
      <c r="BB88" s="5">
        <v>10800</v>
      </c>
      <c r="BC88" s="5">
        <v>0</v>
      </c>
      <c r="BD88" s="5">
        <v>0</v>
      </c>
      <c r="BE88" s="5">
        <v>14</v>
      </c>
      <c r="BF88" s="5">
        <v>14</v>
      </c>
      <c r="BG88" s="5">
        <v>2</v>
      </c>
      <c r="BH88" s="5">
        <v>10080</v>
      </c>
      <c r="BI88" s="5">
        <v>10080</v>
      </c>
      <c r="BJ88" s="5">
        <v>0</v>
      </c>
      <c r="BK88" s="5">
        <v>0</v>
      </c>
      <c r="BL88" s="5">
        <v>19</v>
      </c>
      <c r="BM88" s="5">
        <v>19</v>
      </c>
      <c r="BN88" s="5">
        <v>2</v>
      </c>
      <c r="BO88" s="5">
        <v>13680</v>
      </c>
      <c r="BP88" s="5">
        <v>13680</v>
      </c>
      <c r="BQ88" s="5">
        <v>0</v>
      </c>
      <c r="BR88" s="5">
        <v>0</v>
      </c>
      <c r="BS88" s="5">
        <v>28</v>
      </c>
      <c r="BT88" s="5">
        <v>24</v>
      </c>
      <c r="BU88" s="5">
        <v>2</v>
      </c>
      <c r="BV88" s="5">
        <v>17280</v>
      </c>
      <c r="BW88" s="5">
        <v>17280</v>
      </c>
      <c r="BX88" s="5">
        <v>0</v>
      </c>
      <c r="BY88" s="5">
        <v>0</v>
      </c>
    </row>
    <row r="89" spans="1:77">
      <c r="A89" s="5" t="s">
        <v>140</v>
      </c>
      <c r="B89" s="5">
        <v>2143014419</v>
      </c>
      <c r="C89" s="5" t="s">
        <v>147</v>
      </c>
      <c r="D89" s="5" t="s">
        <v>150</v>
      </c>
      <c r="F89" s="5" t="s">
        <v>967</v>
      </c>
      <c r="G89" s="5" t="s">
        <v>142</v>
      </c>
      <c r="H89" s="23">
        <f>VLOOKUP($B89,'2022年下学期'!$B:$AE,16,FALSE)</f>
        <v>2</v>
      </c>
      <c r="I89" s="23">
        <f>VLOOKUP($B89,'2022年下学期'!$B:$AE,17,FALSE)</f>
        <v>1</v>
      </c>
      <c r="J89" s="23">
        <f>VLOOKUP($B89,'2022年下学期'!$B:$AE,18,FALSE)</f>
        <v>5</v>
      </c>
      <c r="K89" s="23">
        <f t="shared" si="7"/>
        <v>25</v>
      </c>
      <c r="L89" s="23">
        <f t="shared" si="8"/>
        <v>3</v>
      </c>
      <c r="M89" s="23">
        <f t="shared" si="9"/>
        <v>3</v>
      </c>
      <c r="N89" s="5">
        <v>25</v>
      </c>
      <c r="O89" s="5">
        <v>3</v>
      </c>
      <c r="P89" s="5">
        <v>3</v>
      </c>
      <c r="Q89" s="5" t="s">
        <v>455</v>
      </c>
      <c r="R89" s="5">
        <v>0</v>
      </c>
      <c r="S89" s="5">
        <v>0</v>
      </c>
      <c r="T89" s="5">
        <v>3</v>
      </c>
      <c r="U89" s="5">
        <v>3</v>
      </c>
      <c r="W89" s="5">
        <f t="shared" si="10"/>
        <v>6600</v>
      </c>
      <c r="X89" s="5">
        <f t="shared" si="11"/>
        <v>5656</v>
      </c>
      <c r="Y89" s="5">
        <f t="shared" si="12"/>
        <v>0</v>
      </c>
      <c r="AA89" s="5">
        <f t="shared" si="13"/>
        <v>6600</v>
      </c>
      <c r="AB89" s="5">
        <v>25</v>
      </c>
      <c r="AC89" s="5">
        <v>20</v>
      </c>
      <c r="AD89" s="5">
        <v>3</v>
      </c>
      <c r="AE89" s="5">
        <v>12960</v>
      </c>
      <c r="AF89" s="5">
        <v>10368</v>
      </c>
      <c r="AG89" s="5">
        <v>0</v>
      </c>
      <c r="AH89" s="5">
        <v>0</v>
      </c>
      <c r="AI89" s="5">
        <v>3456</v>
      </c>
      <c r="BE89" s="5">
        <v>6</v>
      </c>
      <c r="BF89" s="5">
        <v>2</v>
      </c>
      <c r="BG89" s="5">
        <v>3</v>
      </c>
      <c r="BH89" s="5">
        <v>1440</v>
      </c>
      <c r="BI89" s="5">
        <v>1440</v>
      </c>
      <c r="BJ89" s="5">
        <v>0</v>
      </c>
      <c r="BK89" s="5">
        <v>0</v>
      </c>
      <c r="BS89" s="5">
        <v>19</v>
      </c>
      <c r="BT89" s="5">
        <v>16</v>
      </c>
      <c r="BU89" s="5">
        <v>3</v>
      </c>
      <c r="BV89" s="5">
        <v>11520</v>
      </c>
      <c r="BW89" s="5">
        <v>8928</v>
      </c>
      <c r="BX89" s="5">
        <v>2592</v>
      </c>
      <c r="BY89" s="5">
        <v>0</v>
      </c>
    </row>
    <row r="90" spans="1:77">
      <c r="A90" s="5" t="s">
        <v>140</v>
      </c>
      <c r="B90" s="5">
        <v>2143014422</v>
      </c>
      <c r="C90" s="5" t="s">
        <v>148</v>
      </c>
      <c r="D90" s="5" t="s">
        <v>148</v>
      </c>
      <c r="E90" s="5" t="s">
        <v>37</v>
      </c>
      <c r="G90" s="5" t="s">
        <v>142</v>
      </c>
      <c r="H90" s="23">
        <f>VLOOKUP($B90,'2022年下学期'!$B:$AE,16,FALSE)</f>
        <v>14</v>
      </c>
      <c r="I90" s="23">
        <f>VLOOKUP($B90,'2022年下学期'!$B:$AE,17,FALSE)</f>
        <v>3</v>
      </c>
      <c r="J90" s="23">
        <f>VLOOKUP($B90,'2022年下学期'!$B:$AE,18,FALSE)</f>
        <v>4</v>
      </c>
      <c r="K90" s="23">
        <f t="shared" si="7"/>
        <v>14</v>
      </c>
      <c r="L90" s="23">
        <f t="shared" si="8"/>
        <v>2</v>
      </c>
      <c r="M90" s="23">
        <f t="shared" si="9"/>
        <v>2</v>
      </c>
      <c r="N90" s="5">
        <v>14</v>
      </c>
      <c r="O90" s="5">
        <v>2</v>
      </c>
      <c r="P90" s="5">
        <v>2</v>
      </c>
      <c r="Q90" s="5" t="s">
        <v>455</v>
      </c>
      <c r="R90" s="5">
        <v>0</v>
      </c>
      <c r="S90" s="5">
        <v>0</v>
      </c>
      <c r="T90" s="5">
        <v>2</v>
      </c>
      <c r="U90" s="5">
        <v>2</v>
      </c>
      <c r="W90" s="5">
        <f t="shared" si="10"/>
        <v>4400</v>
      </c>
      <c r="X90" s="5">
        <f t="shared" si="11"/>
        <v>4826.66666666667</v>
      </c>
      <c r="Y90" s="5">
        <f t="shared" si="12"/>
        <v>6800</v>
      </c>
      <c r="AA90" s="5">
        <f t="shared" si="13"/>
        <v>11200</v>
      </c>
      <c r="AB90" s="5">
        <v>14</v>
      </c>
      <c r="AC90" s="5">
        <v>14</v>
      </c>
      <c r="AD90" s="5">
        <v>3</v>
      </c>
      <c r="AE90" s="5">
        <v>10080</v>
      </c>
      <c r="AF90" s="5">
        <v>10080</v>
      </c>
      <c r="AG90" s="5">
        <v>0</v>
      </c>
      <c r="AH90" s="5">
        <v>0</v>
      </c>
      <c r="AI90" s="5">
        <v>3360</v>
      </c>
      <c r="AJ90" s="5">
        <v>8</v>
      </c>
      <c r="AK90" s="5">
        <v>8</v>
      </c>
      <c r="AL90" s="5">
        <v>2</v>
      </c>
      <c r="AM90" s="5">
        <v>5760</v>
      </c>
      <c r="AN90" s="5">
        <v>5760</v>
      </c>
      <c r="AO90" s="5">
        <v>0</v>
      </c>
      <c r="AP90" s="5">
        <v>0</v>
      </c>
      <c r="BS90" s="5">
        <v>6</v>
      </c>
      <c r="BT90" s="5">
        <v>6</v>
      </c>
      <c r="BU90" s="5">
        <v>2</v>
      </c>
      <c r="BV90" s="5">
        <v>4320</v>
      </c>
      <c r="BW90" s="5">
        <v>4320</v>
      </c>
      <c r="BX90" s="5">
        <v>0</v>
      </c>
      <c r="BY90" s="5">
        <v>0</v>
      </c>
    </row>
    <row r="91" spans="1:75">
      <c r="A91" s="5" t="s">
        <v>140</v>
      </c>
      <c r="B91" s="5">
        <v>2143014424</v>
      </c>
      <c r="C91" s="5" t="s">
        <v>149</v>
      </c>
      <c r="D91" s="5" t="s">
        <v>149</v>
      </c>
      <c r="E91" s="5" t="s">
        <v>37</v>
      </c>
      <c r="G91" s="5" t="s">
        <v>142</v>
      </c>
      <c r="H91" s="23">
        <f>VLOOKUP($B91,'2022年下学期'!$B:$AE,16,FALSE)</f>
        <v>76</v>
      </c>
      <c r="I91" s="23">
        <f>VLOOKUP($B91,'2022年下学期'!$B:$AE,17,FALSE)</f>
        <v>6</v>
      </c>
      <c r="J91" s="23">
        <f>VLOOKUP($B91,'2022年下学期'!$B:$AE,18,FALSE)</f>
        <v>11</v>
      </c>
      <c r="K91" s="23">
        <f t="shared" si="7"/>
        <v>90</v>
      </c>
      <c r="L91" s="23">
        <f t="shared" si="8"/>
        <v>6</v>
      </c>
      <c r="M91" s="23">
        <f t="shared" si="9"/>
        <v>5</v>
      </c>
      <c r="N91" s="5">
        <v>90</v>
      </c>
      <c r="O91" s="5">
        <v>6</v>
      </c>
      <c r="P91" s="5">
        <v>5</v>
      </c>
      <c r="Q91" s="5" t="s">
        <v>447</v>
      </c>
      <c r="R91" s="5">
        <v>0</v>
      </c>
      <c r="S91" s="5">
        <v>0</v>
      </c>
      <c r="T91" s="5">
        <v>6</v>
      </c>
      <c r="U91" s="5">
        <v>5</v>
      </c>
      <c r="W91" s="5">
        <f t="shared" si="10"/>
        <v>13000</v>
      </c>
      <c r="X91" s="5">
        <f t="shared" si="11"/>
        <v>8120.15</v>
      </c>
      <c r="Y91" s="5">
        <f t="shared" si="12"/>
        <v>14200</v>
      </c>
      <c r="AA91" s="5">
        <f t="shared" si="13"/>
        <v>27200</v>
      </c>
      <c r="AB91" s="5">
        <v>87</v>
      </c>
      <c r="AC91" s="5">
        <v>82</v>
      </c>
      <c r="AD91" s="5">
        <v>8</v>
      </c>
      <c r="AE91" s="5">
        <v>59040</v>
      </c>
      <c r="AF91" s="5">
        <v>51961.2</v>
      </c>
      <c r="AG91" s="5">
        <v>7078.8</v>
      </c>
      <c r="AI91" s="5">
        <v>6495.15</v>
      </c>
      <c r="AJ91" s="5">
        <v>12</v>
      </c>
      <c r="AK91" s="5">
        <v>11</v>
      </c>
      <c r="AL91" s="5">
        <v>1</v>
      </c>
      <c r="AM91" s="5">
        <v>7920</v>
      </c>
      <c r="AN91" s="5">
        <v>7123.2</v>
      </c>
      <c r="AQ91" s="5">
        <v>11</v>
      </c>
      <c r="AR91" s="5">
        <v>9</v>
      </c>
      <c r="AS91" s="5">
        <v>1</v>
      </c>
      <c r="AT91" s="5">
        <v>6480</v>
      </c>
      <c r="AU91" s="5">
        <v>5971.2</v>
      </c>
      <c r="AX91" s="5">
        <v>18</v>
      </c>
      <c r="AY91" s="5">
        <v>17</v>
      </c>
      <c r="AZ91" s="5">
        <v>1</v>
      </c>
      <c r="BA91" s="5">
        <v>12240</v>
      </c>
      <c r="BB91" s="5">
        <v>10579.2</v>
      </c>
      <c r="BE91" s="5">
        <v>14</v>
      </c>
      <c r="BF91" s="5">
        <v>13</v>
      </c>
      <c r="BG91" s="5">
        <v>2</v>
      </c>
      <c r="BH91" s="5">
        <v>9360</v>
      </c>
      <c r="BI91" s="5">
        <v>8281.2</v>
      </c>
      <c r="BL91" s="5">
        <v>17</v>
      </c>
      <c r="BM91" s="5">
        <v>17</v>
      </c>
      <c r="BN91" s="5">
        <v>2</v>
      </c>
      <c r="BO91" s="5">
        <v>12240</v>
      </c>
      <c r="BP91" s="5">
        <v>10579.2</v>
      </c>
      <c r="BS91" s="5">
        <v>15</v>
      </c>
      <c r="BT91" s="5">
        <v>15</v>
      </c>
      <c r="BU91" s="5">
        <v>1</v>
      </c>
      <c r="BV91" s="5">
        <v>10800</v>
      </c>
      <c r="BW91" s="5">
        <v>9427.2</v>
      </c>
    </row>
    <row r="92" spans="1:76">
      <c r="A92" s="5" t="s">
        <v>140</v>
      </c>
      <c r="B92" s="5">
        <v>2143014452</v>
      </c>
      <c r="C92" s="5" t="s">
        <v>150</v>
      </c>
      <c r="D92" s="5" t="s">
        <v>150</v>
      </c>
      <c r="E92" s="5" t="s">
        <v>968</v>
      </c>
      <c r="G92" s="5" t="s">
        <v>142</v>
      </c>
      <c r="H92" s="23">
        <f>VLOOKUP($B92,'2022年下学期'!$B:$AE,16,FALSE)</f>
        <v>637</v>
      </c>
      <c r="I92" s="23">
        <f>VLOOKUP($B92,'2022年下学期'!$B:$AE,17,FALSE)</f>
        <v>14</v>
      </c>
      <c r="J92" s="23">
        <f>VLOOKUP($B92,'2022年下学期'!$B:$AE,18,FALSE)</f>
        <v>37</v>
      </c>
      <c r="K92" s="23">
        <f t="shared" si="7"/>
        <v>669</v>
      </c>
      <c r="L92" s="23">
        <f t="shared" si="8"/>
        <v>17</v>
      </c>
      <c r="M92" s="23">
        <f t="shared" si="9"/>
        <v>31</v>
      </c>
      <c r="N92" s="5">
        <v>669</v>
      </c>
      <c r="O92" s="5">
        <v>17</v>
      </c>
      <c r="P92" s="5">
        <v>31</v>
      </c>
      <c r="Q92" s="5" t="s">
        <v>447</v>
      </c>
      <c r="R92" s="5">
        <v>0</v>
      </c>
      <c r="S92" s="5">
        <v>0</v>
      </c>
      <c r="T92" s="5">
        <v>17</v>
      </c>
      <c r="U92" s="5">
        <v>31</v>
      </c>
      <c r="W92" s="5">
        <f t="shared" si="10"/>
        <v>0</v>
      </c>
      <c r="X92" s="5">
        <f t="shared" si="11"/>
        <v>10750.9488888889</v>
      </c>
      <c r="Y92" s="5">
        <f t="shared" si="12"/>
        <v>0</v>
      </c>
      <c r="AA92" s="5">
        <f t="shared" si="13"/>
        <v>0</v>
      </c>
      <c r="AB92" s="5">
        <v>677</v>
      </c>
      <c r="AC92" s="5">
        <v>596</v>
      </c>
      <c r="AD92" s="5">
        <v>36</v>
      </c>
      <c r="AE92" s="5">
        <v>428800</v>
      </c>
      <c r="AF92" s="5">
        <v>387034.16</v>
      </c>
      <c r="AG92" s="5">
        <v>41765.84</v>
      </c>
      <c r="AI92" s="5">
        <v>10750.9488888889</v>
      </c>
      <c r="AJ92" s="5">
        <v>86</v>
      </c>
      <c r="AK92" s="5">
        <v>78</v>
      </c>
      <c r="AL92" s="5">
        <v>4</v>
      </c>
      <c r="AM92" s="5">
        <v>56160</v>
      </c>
      <c r="AN92" s="5">
        <v>51135.36</v>
      </c>
      <c r="AQ92" s="5">
        <v>99</v>
      </c>
      <c r="AR92" s="5">
        <v>94</v>
      </c>
      <c r="AS92" s="5">
        <v>4</v>
      </c>
      <c r="AT92" s="5">
        <v>67680</v>
      </c>
      <c r="AU92" s="5">
        <v>59100</v>
      </c>
      <c r="AV92" s="5">
        <v>11399.76</v>
      </c>
      <c r="AX92" s="5">
        <v>100</v>
      </c>
      <c r="AY92" s="5">
        <v>88</v>
      </c>
      <c r="AZ92" s="5">
        <v>4</v>
      </c>
      <c r="BA92" s="5">
        <v>63360</v>
      </c>
      <c r="BB92" s="5">
        <v>57423.36</v>
      </c>
      <c r="BC92" s="5">
        <v>7335.36</v>
      </c>
      <c r="BE92" s="5">
        <v>136</v>
      </c>
      <c r="BF92" s="5">
        <v>114</v>
      </c>
      <c r="BG92" s="5">
        <v>4</v>
      </c>
      <c r="BH92" s="5">
        <v>82080</v>
      </c>
      <c r="BI92" s="5">
        <v>71674</v>
      </c>
      <c r="BJ92" s="5">
        <v>8000</v>
      </c>
      <c r="BL92" s="5">
        <v>134</v>
      </c>
      <c r="BM92" s="5">
        <v>113</v>
      </c>
      <c r="BN92" s="5">
        <v>6</v>
      </c>
      <c r="BO92" s="5">
        <v>81040</v>
      </c>
      <c r="BP92" s="5">
        <v>72884.36</v>
      </c>
      <c r="BQ92" s="5">
        <v>5335.36</v>
      </c>
      <c r="BS92" s="5">
        <v>122</v>
      </c>
      <c r="BT92" s="5">
        <v>109</v>
      </c>
      <c r="BU92" s="5">
        <v>6</v>
      </c>
      <c r="BV92" s="5">
        <v>78480</v>
      </c>
      <c r="BW92" s="5">
        <v>74817.08</v>
      </c>
      <c r="BX92" s="5">
        <v>9695.36</v>
      </c>
    </row>
    <row r="93" spans="1:35">
      <c r="A93" s="5" t="s">
        <v>140</v>
      </c>
      <c r="B93" s="5">
        <v>2143014539</v>
      </c>
      <c r="C93" s="5" t="s">
        <v>151</v>
      </c>
      <c r="D93" s="5" t="s">
        <v>152</v>
      </c>
      <c r="F93" s="5" t="s">
        <v>969</v>
      </c>
      <c r="G93" s="5" t="s">
        <v>142</v>
      </c>
      <c r="H93" s="23">
        <f>VLOOKUP($B93,'2022年下学期'!$B:$AE,16,FALSE)</f>
        <v>0</v>
      </c>
      <c r="I93" s="23">
        <f>VLOOKUP($B93,'2022年下学期'!$B:$AE,17,FALSE)</f>
        <v>0</v>
      </c>
      <c r="J93" s="23">
        <f>VLOOKUP($B93,'2022年下学期'!$B:$AE,18,FALSE)</f>
        <v>0</v>
      </c>
      <c r="K93" s="23">
        <f t="shared" si="7"/>
        <v>5</v>
      </c>
      <c r="L93" s="23">
        <f t="shared" si="8"/>
        <v>1</v>
      </c>
      <c r="M93" s="23">
        <f t="shared" si="9"/>
        <v>1</v>
      </c>
      <c r="N93" s="5">
        <v>5</v>
      </c>
      <c r="O93" s="5">
        <v>1</v>
      </c>
      <c r="P93" s="5">
        <v>1</v>
      </c>
      <c r="Q93" s="5" t="s">
        <v>455</v>
      </c>
      <c r="R93" s="5">
        <v>0</v>
      </c>
      <c r="S93" s="5">
        <v>0</v>
      </c>
      <c r="T93" s="5">
        <v>1</v>
      </c>
      <c r="U93" s="5">
        <v>1</v>
      </c>
      <c r="W93" s="5">
        <f t="shared" si="10"/>
        <v>0</v>
      </c>
      <c r="X93" s="5">
        <f t="shared" si="11"/>
        <v>0</v>
      </c>
      <c r="Y93" s="5">
        <f t="shared" si="12"/>
        <v>0</v>
      </c>
      <c r="AA93" s="5">
        <f t="shared" si="13"/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</row>
    <row r="94" spans="1:97">
      <c r="A94" s="5" t="s">
        <v>140</v>
      </c>
      <c r="B94" s="5">
        <v>3143014072</v>
      </c>
      <c r="C94" s="5" t="s">
        <v>152</v>
      </c>
      <c r="D94" s="5" t="s">
        <v>152</v>
      </c>
      <c r="E94" s="5" t="s">
        <v>37</v>
      </c>
      <c r="G94" s="5" t="s">
        <v>153</v>
      </c>
      <c r="H94" s="23">
        <f>VLOOKUP($B94,'2022年下学期'!$B:$AE,16,FALSE)</f>
        <v>56</v>
      </c>
      <c r="I94" s="23">
        <f>VLOOKUP($B94,'2022年下学期'!$B:$AE,17,FALSE)</f>
        <v>8</v>
      </c>
      <c r="J94" s="23">
        <f>VLOOKUP($B94,'2022年下学期'!$B:$AE,18,FALSE)</f>
        <v>19</v>
      </c>
      <c r="K94" s="23">
        <f t="shared" si="7"/>
        <v>99</v>
      </c>
      <c r="L94" s="23">
        <f t="shared" si="8"/>
        <v>9</v>
      </c>
      <c r="M94" s="23">
        <f t="shared" si="9"/>
        <v>28</v>
      </c>
      <c r="N94" s="5">
        <v>99</v>
      </c>
      <c r="O94" s="5">
        <v>6</v>
      </c>
      <c r="P94" s="5">
        <v>14</v>
      </c>
      <c r="Q94" s="5" t="s">
        <v>460</v>
      </c>
      <c r="R94" s="5">
        <v>3</v>
      </c>
      <c r="S94" s="5">
        <v>14</v>
      </c>
      <c r="T94" s="5">
        <v>9</v>
      </c>
      <c r="U94" s="5">
        <v>28</v>
      </c>
      <c r="W94" s="5">
        <f t="shared" si="10"/>
        <v>23600</v>
      </c>
      <c r="X94" s="5">
        <f t="shared" si="11"/>
        <v>4236.75</v>
      </c>
      <c r="Y94" s="5">
        <f t="shared" si="12"/>
        <v>19800</v>
      </c>
      <c r="AA94" s="5">
        <f t="shared" si="13"/>
        <v>43400</v>
      </c>
      <c r="AB94" s="5">
        <v>92</v>
      </c>
      <c r="AC94" s="5">
        <v>88</v>
      </c>
      <c r="AD94" s="5">
        <v>20</v>
      </c>
      <c r="AE94" s="5">
        <v>63360</v>
      </c>
      <c r="AF94" s="5">
        <v>61135</v>
      </c>
      <c r="AG94" s="5">
        <v>2225</v>
      </c>
      <c r="AI94" s="5">
        <v>3056.75</v>
      </c>
      <c r="AJ94" s="5">
        <v>88</v>
      </c>
      <c r="AK94" s="5">
        <v>2</v>
      </c>
      <c r="AL94" s="5">
        <v>1</v>
      </c>
      <c r="AM94" s="5">
        <v>1440</v>
      </c>
      <c r="AN94" s="5">
        <v>1390</v>
      </c>
      <c r="AO94" s="5">
        <v>50</v>
      </c>
      <c r="AQ94" s="5">
        <v>5</v>
      </c>
      <c r="AR94" s="5">
        <v>5</v>
      </c>
      <c r="AS94" s="5">
        <v>2</v>
      </c>
      <c r="AT94" s="5">
        <v>3600</v>
      </c>
      <c r="AU94" s="5">
        <v>3475</v>
      </c>
      <c r="AV94" s="5">
        <v>126</v>
      </c>
      <c r="AX94" s="5">
        <v>9</v>
      </c>
      <c r="AY94" s="5">
        <v>9</v>
      </c>
      <c r="AZ94" s="5">
        <v>2</v>
      </c>
      <c r="BA94" s="5">
        <v>6480</v>
      </c>
      <c r="BB94" s="5">
        <v>6254</v>
      </c>
      <c r="BC94" s="5">
        <v>227</v>
      </c>
      <c r="BE94" s="5">
        <v>12</v>
      </c>
      <c r="BF94" s="5">
        <v>11</v>
      </c>
      <c r="BG94" s="5">
        <v>2</v>
      </c>
      <c r="BH94" s="5">
        <v>7920</v>
      </c>
      <c r="BI94" s="5">
        <v>7642</v>
      </c>
      <c r="BJ94" s="5">
        <v>278</v>
      </c>
      <c r="BL94" s="5">
        <v>12</v>
      </c>
      <c r="BM94" s="5">
        <v>12</v>
      </c>
      <c r="BN94" s="5">
        <v>2</v>
      </c>
      <c r="BO94" s="5">
        <v>8640</v>
      </c>
      <c r="BP94" s="5">
        <v>8338</v>
      </c>
      <c r="BQ94" s="5">
        <v>302</v>
      </c>
      <c r="BS94" s="5">
        <v>18</v>
      </c>
      <c r="BT94" s="5">
        <v>16</v>
      </c>
      <c r="BU94" s="5">
        <v>2</v>
      </c>
      <c r="BV94" s="5">
        <v>11520</v>
      </c>
      <c r="BW94" s="5">
        <v>11115</v>
      </c>
      <c r="BX94" s="5">
        <v>406</v>
      </c>
      <c r="BZ94" s="5">
        <v>5</v>
      </c>
      <c r="CA94" s="5">
        <v>4</v>
      </c>
      <c r="CB94" s="5">
        <v>3</v>
      </c>
      <c r="CC94" s="5">
        <v>2880</v>
      </c>
      <c r="CD94" s="5">
        <v>2780</v>
      </c>
      <c r="CE94" s="5">
        <v>100</v>
      </c>
      <c r="CG94" s="5">
        <v>14</v>
      </c>
      <c r="CH94" s="5">
        <v>14</v>
      </c>
      <c r="CI94" s="5">
        <v>3</v>
      </c>
      <c r="CJ94" s="5">
        <v>10080</v>
      </c>
      <c r="CK94" s="5">
        <v>9725</v>
      </c>
      <c r="CL94" s="5">
        <v>357</v>
      </c>
      <c r="CN94" s="5">
        <v>15</v>
      </c>
      <c r="CO94" s="5">
        <v>15</v>
      </c>
      <c r="CP94" s="5">
        <v>3</v>
      </c>
      <c r="CQ94" s="5">
        <v>10800</v>
      </c>
      <c r="CR94" s="5">
        <v>10425</v>
      </c>
      <c r="CS94" s="5">
        <v>379</v>
      </c>
    </row>
    <row r="95" spans="1:98">
      <c r="A95" s="5" t="s">
        <v>140</v>
      </c>
      <c r="B95" s="5">
        <v>3143014073</v>
      </c>
      <c r="C95" s="5" t="s">
        <v>154</v>
      </c>
      <c r="D95" s="5" t="s">
        <v>154</v>
      </c>
      <c r="E95" s="5" t="s">
        <v>37</v>
      </c>
      <c r="G95" s="5" t="s">
        <v>153</v>
      </c>
      <c r="H95" s="23">
        <f>VLOOKUP($B95,'2022年下学期'!$B:$AE,16,FALSE)</f>
        <v>762</v>
      </c>
      <c r="I95" s="23">
        <f>VLOOKUP($B95,'2022年下学期'!$B:$AE,17,FALSE)</f>
        <v>15</v>
      </c>
      <c r="J95" s="23">
        <f>VLOOKUP($B95,'2022年下学期'!$B:$AE,18,FALSE)</f>
        <v>49</v>
      </c>
      <c r="K95" s="23">
        <f t="shared" si="7"/>
        <v>787</v>
      </c>
      <c r="L95" s="23">
        <f t="shared" si="8"/>
        <v>15</v>
      </c>
      <c r="M95" s="23">
        <f t="shared" si="9"/>
        <v>48</v>
      </c>
      <c r="N95" s="5">
        <v>787</v>
      </c>
      <c r="O95" s="5">
        <v>0</v>
      </c>
      <c r="P95" s="5">
        <v>0</v>
      </c>
      <c r="Q95" s="5" t="s">
        <v>445</v>
      </c>
      <c r="R95" s="5">
        <v>15</v>
      </c>
      <c r="S95" s="5">
        <v>48</v>
      </c>
      <c r="T95" s="5">
        <v>15</v>
      </c>
      <c r="U95" s="5">
        <v>48</v>
      </c>
      <c r="W95" s="5">
        <f t="shared" si="10"/>
        <v>0</v>
      </c>
      <c r="X95" s="5">
        <f t="shared" si="11"/>
        <v>10712</v>
      </c>
      <c r="Y95" s="5">
        <f t="shared" si="12"/>
        <v>0</v>
      </c>
      <c r="AA95" s="5">
        <f t="shared" si="13"/>
        <v>0</v>
      </c>
      <c r="AB95" s="5">
        <v>769</v>
      </c>
      <c r="AC95" s="5">
        <v>754</v>
      </c>
      <c r="AD95" s="5">
        <v>50</v>
      </c>
      <c r="AE95" s="5">
        <v>561180</v>
      </c>
      <c r="AF95" s="5">
        <v>535600</v>
      </c>
      <c r="AG95" s="5">
        <v>6140</v>
      </c>
      <c r="AH95" s="5">
        <v>19440</v>
      </c>
      <c r="AI95" s="5">
        <v>10712</v>
      </c>
      <c r="BZ95" s="5">
        <v>262</v>
      </c>
      <c r="CA95" s="5">
        <v>258</v>
      </c>
      <c r="CB95" s="5">
        <v>18</v>
      </c>
      <c r="CC95" s="5">
        <v>192140</v>
      </c>
      <c r="CD95" s="5">
        <v>184780</v>
      </c>
      <c r="CE95" s="5">
        <v>2240</v>
      </c>
      <c r="CF95" s="5">
        <v>5120</v>
      </c>
      <c r="CG95" s="5">
        <v>264</v>
      </c>
      <c r="CH95" s="5">
        <v>257</v>
      </c>
      <c r="CI95" s="5">
        <v>19</v>
      </c>
      <c r="CJ95" s="5">
        <v>190720</v>
      </c>
      <c r="CK95" s="5">
        <v>183180</v>
      </c>
      <c r="CL95" s="5">
        <v>2100</v>
      </c>
      <c r="CM95" s="5">
        <v>5440</v>
      </c>
      <c r="CN95" s="5">
        <v>243</v>
      </c>
      <c r="CO95" s="5">
        <v>239</v>
      </c>
      <c r="CP95" s="5">
        <v>18</v>
      </c>
      <c r="CQ95" s="5">
        <v>178320</v>
      </c>
      <c r="CR95" s="5">
        <v>167640</v>
      </c>
      <c r="CS95" s="5">
        <v>1800</v>
      </c>
      <c r="CT95" s="5">
        <v>8880</v>
      </c>
    </row>
    <row r="96" spans="1:96">
      <c r="A96" s="5" t="s">
        <v>140</v>
      </c>
      <c r="B96" s="5">
        <v>3143014074</v>
      </c>
      <c r="C96" s="5" t="s">
        <v>155</v>
      </c>
      <c r="D96" s="5" t="s">
        <v>155</v>
      </c>
      <c r="E96" s="5" t="s">
        <v>37</v>
      </c>
      <c r="G96" s="5" t="s">
        <v>153</v>
      </c>
      <c r="H96" s="23">
        <f>VLOOKUP($B96,'2022年下学期'!$B:$AE,16,FALSE)</f>
        <v>98</v>
      </c>
      <c r="I96" s="23">
        <f>VLOOKUP($B96,'2022年下学期'!$B:$AE,17,FALSE)</f>
        <v>9</v>
      </c>
      <c r="J96" s="23">
        <f>VLOOKUP($B96,'2022年下学期'!$B:$AE,18,FALSE)</f>
        <v>20</v>
      </c>
      <c r="K96" s="23">
        <f t="shared" si="7"/>
        <v>110</v>
      </c>
      <c r="L96" s="23">
        <f t="shared" si="8"/>
        <v>9</v>
      </c>
      <c r="M96" s="23">
        <f t="shared" si="9"/>
        <v>22</v>
      </c>
      <c r="N96" s="5">
        <v>110</v>
      </c>
      <c r="O96" s="5">
        <v>6</v>
      </c>
      <c r="P96" s="5">
        <v>11</v>
      </c>
      <c r="Q96" s="5" t="s">
        <v>460</v>
      </c>
      <c r="R96" s="5">
        <v>3</v>
      </c>
      <c r="S96" s="5">
        <v>11</v>
      </c>
      <c r="T96" s="5">
        <v>9</v>
      </c>
      <c r="U96" s="5">
        <v>22</v>
      </c>
      <c r="W96" s="5">
        <f t="shared" si="10"/>
        <v>11200</v>
      </c>
      <c r="X96" s="5">
        <f t="shared" si="11"/>
        <v>3228</v>
      </c>
      <c r="Y96" s="5">
        <f t="shared" si="12"/>
        <v>22000</v>
      </c>
      <c r="AA96" s="5">
        <f t="shared" si="13"/>
        <v>33200</v>
      </c>
      <c r="AB96" s="5">
        <v>111</v>
      </c>
      <c r="AC96" s="5">
        <v>82</v>
      </c>
      <c r="AD96" s="5">
        <v>20</v>
      </c>
      <c r="AE96" s="5">
        <v>54960</v>
      </c>
      <c r="AF96" s="5">
        <v>53360</v>
      </c>
      <c r="AI96" s="5">
        <v>2668</v>
      </c>
      <c r="AJ96" s="5">
        <v>11</v>
      </c>
      <c r="AK96" s="5">
        <v>4</v>
      </c>
      <c r="AL96" s="5">
        <v>4</v>
      </c>
      <c r="AM96" s="5">
        <v>2880</v>
      </c>
      <c r="AN96" s="5">
        <v>2880</v>
      </c>
      <c r="AQ96" s="5">
        <v>4</v>
      </c>
      <c r="AR96" s="5">
        <v>1</v>
      </c>
      <c r="AS96" s="5">
        <v>4</v>
      </c>
      <c r="AT96" s="5">
        <v>0</v>
      </c>
      <c r="AU96" s="5">
        <v>0</v>
      </c>
      <c r="AX96" s="5">
        <v>8</v>
      </c>
      <c r="AY96" s="5">
        <v>8</v>
      </c>
      <c r="AZ96" s="5">
        <v>4</v>
      </c>
      <c r="BA96" s="5">
        <v>5440</v>
      </c>
      <c r="BB96" s="5">
        <v>5440</v>
      </c>
      <c r="BE96" s="5">
        <v>9</v>
      </c>
      <c r="BF96" s="5">
        <v>9</v>
      </c>
      <c r="BG96" s="5">
        <v>4</v>
      </c>
      <c r="BH96" s="5">
        <v>6480</v>
      </c>
      <c r="BI96" s="5">
        <v>6480</v>
      </c>
      <c r="BL96" s="5">
        <v>16</v>
      </c>
      <c r="BM96" s="5">
        <v>6</v>
      </c>
      <c r="BN96" s="5">
        <v>3</v>
      </c>
      <c r="BO96" s="5">
        <v>3600</v>
      </c>
      <c r="BP96" s="5">
        <v>3600</v>
      </c>
      <c r="BS96" s="5">
        <v>16</v>
      </c>
      <c r="BT96" s="5">
        <v>13</v>
      </c>
      <c r="BU96" s="5">
        <v>3</v>
      </c>
      <c r="BV96" s="5">
        <v>9040</v>
      </c>
      <c r="BW96" s="5">
        <v>9040</v>
      </c>
      <c r="BZ96" s="5">
        <v>11</v>
      </c>
      <c r="CA96" s="5">
        <v>8</v>
      </c>
      <c r="CB96" s="5">
        <v>6</v>
      </c>
      <c r="CC96" s="5">
        <v>5760</v>
      </c>
      <c r="CD96" s="5">
        <v>5760</v>
      </c>
      <c r="CG96" s="5">
        <v>16</v>
      </c>
      <c r="CH96" s="5">
        <v>13</v>
      </c>
      <c r="CI96" s="5">
        <v>7</v>
      </c>
      <c r="CJ96" s="5">
        <v>9360</v>
      </c>
      <c r="CK96" s="5">
        <v>9360</v>
      </c>
      <c r="CN96" s="5">
        <v>20</v>
      </c>
      <c r="CO96" s="5">
        <v>20</v>
      </c>
      <c r="CP96" s="5">
        <v>7</v>
      </c>
      <c r="CQ96" s="5">
        <v>12400</v>
      </c>
      <c r="CR96" s="5">
        <v>12400</v>
      </c>
    </row>
    <row r="97" spans="1:35">
      <c r="A97" s="5" t="s">
        <v>156</v>
      </c>
      <c r="B97" s="5">
        <v>2143007854</v>
      </c>
      <c r="C97" s="5" t="s">
        <v>157</v>
      </c>
      <c r="D97" s="5" t="s">
        <v>157</v>
      </c>
      <c r="E97" s="5" t="s">
        <v>37</v>
      </c>
      <c r="G97" s="5" t="s">
        <v>158</v>
      </c>
      <c r="H97" s="23">
        <f>VLOOKUP($B97,'2022年下学期'!$B:$AE,16,FALSE)</f>
        <v>15</v>
      </c>
      <c r="I97" s="23">
        <f>VLOOKUP($B97,'2022年下学期'!$B:$AE,17,FALSE)</f>
        <v>3</v>
      </c>
      <c r="J97" s="23">
        <f>VLOOKUP($B97,'2022年下学期'!$B:$AE,18,FALSE)</f>
        <v>0</v>
      </c>
      <c r="K97" s="23">
        <f t="shared" si="7"/>
        <v>14</v>
      </c>
      <c r="L97" s="23">
        <f t="shared" si="8"/>
        <v>3</v>
      </c>
      <c r="M97" s="23">
        <f t="shared" si="9"/>
        <v>3</v>
      </c>
      <c r="N97" s="5">
        <v>14</v>
      </c>
      <c r="O97" s="5">
        <v>3</v>
      </c>
      <c r="P97" s="5">
        <v>3</v>
      </c>
      <c r="Q97" s="5" t="s">
        <v>455</v>
      </c>
      <c r="R97" s="5">
        <v>0</v>
      </c>
      <c r="S97" s="5">
        <v>0</v>
      </c>
      <c r="T97" s="5">
        <v>3</v>
      </c>
      <c r="U97" s="5">
        <v>3</v>
      </c>
      <c r="W97" s="5">
        <f t="shared" si="10"/>
        <v>6600</v>
      </c>
      <c r="X97" s="5">
        <f t="shared" si="11"/>
        <v>2200</v>
      </c>
      <c r="Y97" s="5">
        <f t="shared" si="12"/>
        <v>6000</v>
      </c>
      <c r="AA97" s="5">
        <f t="shared" si="13"/>
        <v>12600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</row>
    <row r="98" spans="1:35">
      <c r="A98" s="5" t="s">
        <v>156</v>
      </c>
      <c r="B98" s="5">
        <v>2143007947</v>
      </c>
      <c r="C98" s="5" t="s">
        <v>159</v>
      </c>
      <c r="D98" s="5" t="s">
        <v>162</v>
      </c>
      <c r="F98" s="5" t="s">
        <v>970</v>
      </c>
      <c r="G98" s="5" t="s">
        <v>160</v>
      </c>
      <c r="H98" s="23">
        <f>VLOOKUP($B98,'2022年下学期'!$B:$AE,16,FALSE)</f>
        <v>2</v>
      </c>
      <c r="I98" s="23">
        <f>VLOOKUP($B98,'2022年下学期'!$B:$AE,17,FALSE)</f>
        <v>1</v>
      </c>
      <c r="J98" s="23">
        <f>VLOOKUP($B98,'2022年下学期'!$B:$AE,18,FALSE)</f>
        <v>0</v>
      </c>
      <c r="K98" s="23">
        <f t="shared" si="7"/>
        <v>2</v>
      </c>
      <c r="L98" s="23">
        <f t="shared" si="8"/>
        <v>1</v>
      </c>
      <c r="M98" s="23">
        <f t="shared" si="9"/>
        <v>1</v>
      </c>
      <c r="N98" s="5">
        <v>2</v>
      </c>
      <c r="O98" s="5">
        <v>1</v>
      </c>
      <c r="P98" s="5">
        <v>1</v>
      </c>
      <c r="Q98" s="5" t="s">
        <v>455</v>
      </c>
      <c r="R98" s="5">
        <v>0</v>
      </c>
      <c r="S98" s="5">
        <v>0</v>
      </c>
      <c r="T98" s="5">
        <v>1</v>
      </c>
      <c r="U98" s="5">
        <v>1</v>
      </c>
      <c r="W98" s="5">
        <f t="shared" si="10"/>
        <v>0</v>
      </c>
      <c r="X98" s="5">
        <f t="shared" si="11"/>
        <v>0</v>
      </c>
      <c r="Y98" s="5">
        <f t="shared" si="12"/>
        <v>0</v>
      </c>
      <c r="AA98" s="5">
        <f t="shared" si="13"/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</row>
    <row r="99" spans="1:77">
      <c r="A99" s="5" t="s">
        <v>156</v>
      </c>
      <c r="B99" s="5">
        <v>2143008293</v>
      </c>
      <c r="C99" s="5" t="s">
        <v>161</v>
      </c>
      <c r="D99" s="5" t="s">
        <v>161</v>
      </c>
      <c r="E99" s="5" t="s">
        <v>37</v>
      </c>
      <c r="G99" s="5" t="s">
        <v>160</v>
      </c>
      <c r="H99" s="23">
        <f>VLOOKUP($B99,'2022年下学期'!$B:$AE,16,FALSE)</f>
        <v>1833</v>
      </c>
      <c r="I99" s="23">
        <f>VLOOKUP($B99,'2022年下学期'!$B:$AE,17,FALSE)</f>
        <v>37</v>
      </c>
      <c r="J99" s="23">
        <f>VLOOKUP($B99,'2022年下学期'!$B:$AE,18,FALSE)</f>
        <v>96</v>
      </c>
      <c r="K99" s="23">
        <f t="shared" si="7"/>
        <v>1872</v>
      </c>
      <c r="L99" s="23">
        <f t="shared" si="8"/>
        <v>38</v>
      </c>
      <c r="M99" s="23">
        <f t="shared" si="9"/>
        <v>91</v>
      </c>
      <c r="N99" s="5">
        <v>1872</v>
      </c>
      <c r="O99" s="5">
        <v>38</v>
      </c>
      <c r="P99" s="5">
        <v>91</v>
      </c>
      <c r="Q99" s="5" t="s">
        <v>447</v>
      </c>
      <c r="R99" s="5">
        <v>0</v>
      </c>
      <c r="S99" s="5">
        <v>0</v>
      </c>
      <c r="T99" s="5">
        <v>38</v>
      </c>
      <c r="U99" s="5">
        <v>91</v>
      </c>
      <c r="W99" s="5">
        <f t="shared" si="10"/>
        <v>0</v>
      </c>
      <c r="X99" s="5">
        <f t="shared" si="11"/>
        <v>12289.2134831461</v>
      </c>
      <c r="Y99" s="5">
        <f t="shared" si="12"/>
        <v>0</v>
      </c>
      <c r="AA99" s="5">
        <f t="shared" si="13"/>
        <v>0</v>
      </c>
      <c r="AB99" s="5">
        <v>1926</v>
      </c>
      <c r="AC99" s="5">
        <v>1740</v>
      </c>
      <c r="AD99" s="5">
        <v>89</v>
      </c>
      <c r="AE99" s="5">
        <v>1252800</v>
      </c>
      <c r="AF99" s="5">
        <v>1093740</v>
      </c>
      <c r="AG99" s="5">
        <v>103380</v>
      </c>
      <c r="AH99" s="5">
        <v>55680</v>
      </c>
      <c r="AI99" s="5">
        <v>12289.2134831461</v>
      </c>
      <c r="AJ99" s="5">
        <v>313</v>
      </c>
      <c r="AK99" s="5">
        <v>288</v>
      </c>
      <c r="AL99" s="5">
        <v>14</v>
      </c>
      <c r="AM99" s="5">
        <v>207360</v>
      </c>
      <c r="AN99" s="5">
        <v>181032</v>
      </c>
      <c r="AO99" s="5">
        <v>17111</v>
      </c>
      <c r="AP99" s="5">
        <v>9216</v>
      </c>
      <c r="AQ99" s="5">
        <v>321</v>
      </c>
      <c r="AR99" s="5">
        <v>291</v>
      </c>
      <c r="AS99" s="5">
        <v>12</v>
      </c>
      <c r="AT99" s="5">
        <v>209520</v>
      </c>
      <c r="AU99" s="5">
        <v>182918</v>
      </c>
      <c r="AV99" s="5">
        <v>17289</v>
      </c>
      <c r="AW99" s="5">
        <v>9312</v>
      </c>
      <c r="AX99" s="5">
        <v>309</v>
      </c>
      <c r="AY99" s="5">
        <v>271</v>
      </c>
      <c r="AZ99" s="5">
        <v>12</v>
      </c>
      <c r="BA99" s="5">
        <v>195120</v>
      </c>
      <c r="BB99" s="5">
        <v>170346</v>
      </c>
      <c r="BC99" s="5">
        <v>16101</v>
      </c>
      <c r="BD99" s="5">
        <v>8672</v>
      </c>
      <c r="BE99" s="5">
        <v>321</v>
      </c>
      <c r="BF99" s="5">
        <v>289</v>
      </c>
      <c r="BG99" s="5">
        <v>12</v>
      </c>
      <c r="BH99" s="5">
        <v>208080</v>
      </c>
      <c r="BI99" s="5">
        <v>181661</v>
      </c>
      <c r="BJ99" s="5">
        <v>17170</v>
      </c>
      <c r="BK99" s="5">
        <v>9248</v>
      </c>
      <c r="BL99" s="5">
        <v>327</v>
      </c>
      <c r="BM99" s="5">
        <v>295</v>
      </c>
      <c r="BN99" s="5">
        <v>12</v>
      </c>
      <c r="BO99" s="5">
        <v>212400</v>
      </c>
      <c r="BP99" s="5">
        <v>185432</v>
      </c>
      <c r="BQ99" s="5">
        <v>17527</v>
      </c>
      <c r="BR99" s="5">
        <v>9440</v>
      </c>
      <c r="BS99" s="5">
        <v>335</v>
      </c>
      <c r="BT99" s="5">
        <v>306</v>
      </c>
      <c r="BU99" s="5">
        <v>12</v>
      </c>
      <c r="BV99" s="5">
        <v>220320</v>
      </c>
      <c r="BW99" s="5">
        <v>192351</v>
      </c>
      <c r="BX99" s="5">
        <v>18191</v>
      </c>
      <c r="BY99" s="5">
        <v>9792</v>
      </c>
    </row>
    <row r="100" spans="1:77">
      <c r="A100" s="5" t="s">
        <v>156</v>
      </c>
      <c r="B100" s="5">
        <v>2143012220</v>
      </c>
      <c r="C100" s="5" t="s">
        <v>162</v>
      </c>
      <c r="D100" s="5" t="s">
        <v>162</v>
      </c>
      <c r="E100" s="5" t="s">
        <v>37</v>
      </c>
      <c r="G100" s="5" t="s">
        <v>160</v>
      </c>
      <c r="H100" s="23">
        <f>VLOOKUP($B100,'2022年下学期'!$B:$AE,16,FALSE)</f>
        <v>50</v>
      </c>
      <c r="I100" s="23">
        <f>VLOOKUP($B100,'2022年下学期'!$B:$AE,17,FALSE)</f>
        <v>6</v>
      </c>
      <c r="J100" s="23">
        <f>VLOOKUP($B100,'2022年下学期'!$B:$AE,18,FALSE)</f>
        <v>12</v>
      </c>
      <c r="K100" s="23">
        <f t="shared" si="7"/>
        <v>65</v>
      </c>
      <c r="L100" s="23">
        <f t="shared" si="8"/>
        <v>6</v>
      </c>
      <c r="M100" s="23">
        <f t="shared" si="9"/>
        <v>10</v>
      </c>
      <c r="N100" s="5">
        <v>65</v>
      </c>
      <c r="O100" s="5">
        <v>6</v>
      </c>
      <c r="P100" s="5">
        <v>10</v>
      </c>
      <c r="Q100" s="5" t="s">
        <v>447</v>
      </c>
      <c r="R100" s="5">
        <v>0</v>
      </c>
      <c r="S100" s="5">
        <v>0</v>
      </c>
      <c r="T100" s="5">
        <v>6</v>
      </c>
      <c r="U100" s="5">
        <v>10</v>
      </c>
      <c r="W100" s="5">
        <f t="shared" si="10"/>
        <v>14000</v>
      </c>
      <c r="X100" s="5">
        <f t="shared" si="11"/>
        <v>4920</v>
      </c>
      <c r="Y100" s="5">
        <f t="shared" si="12"/>
        <v>14400</v>
      </c>
      <c r="AA100" s="5">
        <f t="shared" si="13"/>
        <v>28400</v>
      </c>
      <c r="AB100" s="5">
        <v>65</v>
      </c>
      <c r="AC100" s="5">
        <v>59</v>
      </c>
      <c r="AD100" s="5">
        <v>11</v>
      </c>
      <c r="AE100" s="5">
        <v>42480</v>
      </c>
      <c r="AF100" s="5">
        <v>40120</v>
      </c>
      <c r="AG100" s="5">
        <v>0</v>
      </c>
      <c r="AH100" s="5">
        <v>2360</v>
      </c>
      <c r="AI100" s="5">
        <v>3647.27272727273</v>
      </c>
      <c r="AJ100" s="5">
        <v>5</v>
      </c>
      <c r="AK100" s="5">
        <v>5</v>
      </c>
      <c r="AL100" s="5">
        <v>1</v>
      </c>
      <c r="AM100" s="5">
        <v>3600</v>
      </c>
      <c r="AN100" s="5">
        <v>3400</v>
      </c>
      <c r="AO100" s="5">
        <v>0</v>
      </c>
      <c r="AP100" s="5">
        <v>200</v>
      </c>
      <c r="AQ100" s="5">
        <v>9</v>
      </c>
      <c r="AR100" s="5">
        <v>7</v>
      </c>
      <c r="AS100" s="5">
        <v>2</v>
      </c>
      <c r="AT100" s="5">
        <v>5040</v>
      </c>
      <c r="AU100" s="5">
        <v>4760</v>
      </c>
      <c r="AV100" s="5">
        <v>0</v>
      </c>
      <c r="AW100" s="5">
        <v>280</v>
      </c>
      <c r="AX100" s="5">
        <v>5</v>
      </c>
      <c r="AY100" s="5">
        <v>4</v>
      </c>
      <c r="AZ100" s="5">
        <v>2</v>
      </c>
      <c r="BA100" s="5">
        <v>2880</v>
      </c>
      <c r="BB100" s="5">
        <v>2720</v>
      </c>
      <c r="BC100" s="5">
        <v>0</v>
      </c>
      <c r="BD100" s="5">
        <v>160</v>
      </c>
      <c r="BE100" s="5">
        <v>12</v>
      </c>
      <c r="BF100" s="5">
        <v>12</v>
      </c>
      <c r="BG100" s="5">
        <v>2</v>
      </c>
      <c r="BH100" s="5">
        <v>8640</v>
      </c>
      <c r="BI100" s="5">
        <v>8160</v>
      </c>
      <c r="BJ100" s="5">
        <v>0</v>
      </c>
      <c r="BK100" s="5">
        <v>480</v>
      </c>
      <c r="BL100" s="5">
        <v>16</v>
      </c>
      <c r="BM100" s="5">
        <v>14</v>
      </c>
      <c r="BN100" s="5">
        <v>2</v>
      </c>
      <c r="BO100" s="5">
        <v>10080</v>
      </c>
      <c r="BP100" s="5">
        <v>9520</v>
      </c>
      <c r="BQ100" s="5">
        <v>0</v>
      </c>
      <c r="BR100" s="5">
        <v>560</v>
      </c>
      <c r="BS100" s="5">
        <v>18</v>
      </c>
      <c r="BT100" s="5">
        <v>17</v>
      </c>
      <c r="BU100" s="5">
        <v>2</v>
      </c>
      <c r="BV100" s="5">
        <v>12240</v>
      </c>
      <c r="BW100" s="5">
        <v>11560</v>
      </c>
      <c r="BX100" s="5">
        <v>0</v>
      </c>
      <c r="BY100" s="5">
        <v>680</v>
      </c>
    </row>
    <row r="101" spans="1:77">
      <c r="A101" s="5" t="s">
        <v>156</v>
      </c>
      <c r="B101" s="5">
        <v>2143012222</v>
      </c>
      <c r="C101" s="5" t="s">
        <v>163</v>
      </c>
      <c r="D101" s="5" t="s">
        <v>163</v>
      </c>
      <c r="E101" s="5" t="s">
        <v>37</v>
      </c>
      <c r="G101" s="5" t="s">
        <v>160</v>
      </c>
      <c r="H101" s="23">
        <f>VLOOKUP($B101,'2022年下学期'!$B:$AE,16,FALSE)</f>
        <v>138</v>
      </c>
      <c r="I101" s="23">
        <f>VLOOKUP($B101,'2022年下学期'!$B:$AE,17,FALSE)</f>
        <v>6</v>
      </c>
      <c r="J101" s="23">
        <f>VLOOKUP($B101,'2022年下学期'!$B:$AE,18,FALSE)</f>
        <v>14</v>
      </c>
      <c r="K101" s="23">
        <f t="shared" si="7"/>
        <v>178</v>
      </c>
      <c r="L101" s="23">
        <f t="shared" si="8"/>
        <v>6</v>
      </c>
      <c r="M101" s="23">
        <f t="shared" si="9"/>
        <v>14</v>
      </c>
      <c r="N101" s="5">
        <v>178</v>
      </c>
      <c r="O101" s="5">
        <v>6</v>
      </c>
      <c r="P101" s="5">
        <v>14</v>
      </c>
      <c r="Q101" s="5" t="s">
        <v>447</v>
      </c>
      <c r="R101" s="5">
        <v>0</v>
      </c>
      <c r="S101" s="5">
        <v>0</v>
      </c>
      <c r="T101" s="5">
        <v>6</v>
      </c>
      <c r="U101" s="5">
        <v>14</v>
      </c>
      <c r="W101" s="5">
        <f t="shared" si="10"/>
        <v>7400</v>
      </c>
      <c r="X101" s="5">
        <f t="shared" si="11"/>
        <v>8482.66666666667</v>
      </c>
      <c r="Y101" s="5">
        <f t="shared" si="12"/>
        <v>7400</v>
      </c>
      <c r="AA101" s="5">
        <f t="shared" si="13"/>
        <v>14800</v>
      </c>
      <c r="AB101" s="5">
        <v>167</v>
      </c>
      <c r="AC101" s="5">
        <v>140</v>
      </c>
      <c r="AD101" s="5">
        <v>12</v>
      </c>
      <c r="AE101" s="5">
        <v>100800</v>
      </c>
      <c r="AF101" s="5">
        <v>94392</v>
      </c>
      <c r="AG101" s="5">
        <v>3048</v>
      </c>
      <c r="AH101" s="5">
        <v>3360</v>
      </c>
      <c r="AI101" s="5">
        <v>7866</v>
      </c>
      <c r="AJ101" s="5">
        <v>16</v>
      </c>
      <c r="AK101" s="5">
        <v>14</v>
      </c>
      <c r="AL101" s="5">
        <v>2</v>
      </c>
      <c r="AM101" s="5">
        <v>10080</v>
      </c>
      <c r="AN101" s="5">
        <v>9464</v>
      </c>
      <c r="AO101" s="5">
        <v>280</v>
      </c>
      <c r="AP101" s="5">
        <v>336</v>
      </c>
      <c r="AQ101" s="5">
        <v>21</v>
      </c>
      <c r="AR101" s="5">
        <v>16</v>
      </c>
      <c r="AS101" s="5">
        <v>2</v>
      </c>
      <c r="AT101" s="5">
        <v>11520</v>
      </c>
      <c r="AU101" s="5">
        <v>10816</v>
      </c>
      <c r="AV101" s="5">
        <v>320</v>
      </c>
      <c r="AW101" s="5">
        <v>384</v>
      </c>
      <c r="AX101" s="5">
        <v>23</v>
      </c>
      <c r="AY101" s="5">
        <v>22</v>
      </c>
      <c r="AZ101" s="5">
        <v>2</v>
      </c>
      <c r="BA101" s="5">
        <v>15840</v>
      </c>
      <c r="BB101" s="5">
        <v>14872</v>
      </c>
      <c r="BC101" s="5">
        <v>440</v>
      </c>
      <c r="BD101" s="5">
        <v>528</v>
      </c>
      <c r="BE101" s="5">
        <v>36</v>
      </c>
      <c r="BF101" s="5">
        <v>30</v>
      </c>
      <c r="BG101" s="5">
        <v>2</v>
      </c>
      <c r="BH101" s="5">
        <v>21600</v>
      </c>
      <c r="BI101" s="5">
        <v>20280</v>
      </c>
      <c r="BJ101" s="5">
        <v>600</v>
      </c>
      <c r="BK101" s="5">
        <v>720</v>
      </c>
      <c r="BL101" s="5">
        <v>35</v>
      </c>
      <c r="BM101" s="5">
        <v>23</v>
      </c>
      <c r="BN101" s="5">
        <v>2</v>
      </c>
      <c r="BO101" s="5">
        <v>16560</v>
      </c>
      <c r="BP101" s="5">
        <v>15548</v>
      </c>
      <c r="BQ101" s="5">
        <v>460</v>
      </c>
      <c r="BR101" s="5">
        <v>552</v>
      </c>
      <c r="BS101" s="5">
        <v>36</v>
      </c>
      <c r="BT101" s="5">
        <v>35</v>
      </c>
      <c r="BU101" s="5">
        <v>2</v>
      </c>
      <c r="BV101" s="5">
        <v>25200</v>
      </c>
      <c r="BW101" s="5">
        <v>23412</v>
      </c>
      <c r="BX101" s="5">
        <v>948</v>
      </c>
      <c r="BY101" s="5">
        <v>840</v>
      </c>
    </row>
    <row r="102" spans="1:77">
      <c r="A102" s="5" t="s">
        <v>156</v>
      </c>
      <c r="B102" s="5">
        <v>2143012227</v>
      </c>
      <c r="C102" s="5" t="s">
        <v>164</v>
      </c>
      <c r="D102" s="5" t="s">
        <v>164</v>
      </c>
      <c r="E102" s="5" t="s">
        <v>37</v>
      </c>
      <c r="G102" s="5" t="s">
        <v>160</v>
      </c>
      <c r="H102" s="23">
        <f>VLOOKUP($B102,'2022年下学期'!$B:$AE,16,FALSE)</f>
        <v>113</v>
      </c>
      <c r="I102" s="23">
        <f>VLOOKUP($B102,'2022年下学期'!$B:$AE,17,FALSE)</f>
        <v>6</v>
      </c>
      <c r="J102" s="23">
        <f>VLOOKUP($B102,'2022年下学期'!$B:$AE,18,FALSE)</f>
        <v>12</v>
      </c>
      <c r="K102" s="23">
        <f t="shared" si="7"/>
        <v>147</v>
      </c>
      <c r="L102" s="23">
        <f t="shared" si="8"/>
        <v>6</v>
      </c>
      <c r="M102" s="23">
        <f t="shared" si="9"/>
        <v>12</v>
      </c>
      <c r="N102" s="5">
        <v>147</v>
      </c>
      <c r="O102" s="5">
        <v>6</v>
      </c>
      <c r="P102" s="5">
        <v>12</v>
      </c>
      <c r="Q102" s="5" t="s">
        <v>447</v>
      </c>
      <c r="R102" s="5">
        <v>0</v>
      </c>
      <c r="S102" s="5">
        <v>0</v>
      </c>
      <c r="T102" s="5">
        <v>6</v>
      </c>
      <c r="U102" s="5">
        <v>12</v>
      </c>
      <c r="W102" s="5">
        <f t="shared" si="10"/>
        <v>7200</v>
      </c>
      <c r="X102" s="5">
        <f t="shared" si="11"/>
        <v>8690.18181818182</v>
      </c>
      <c r="Y102" s="5">
        <f t="shared" si="12"/>
        <v>7200</v>
      </c>
      <c r="AA102" s="5">
        <f t="shared" si="13"/>
        <v>14400</v>
      </c>
      <c r="AB102" s="5">
        <v>150</v>
      </c>
      <c r="AC102" s="5">
        <v>127</v>
      </c>
      <c r="AD102" s="5">
        <v>11</v>
      </c>
      <c r="AE102" s="5">
        <v>91440</v>
      </c>
      <c r="AF102" s="5">
        <v>88392</v>
      </c>
      <c r="AG102" s="5">
        <v>0</v>
      </c>
      <c r="AH102" s="5">
        <v>3048</v>
      </c>
      <c r="AI102" s="5">
        <v>8035.63636363636</v>
      </c>
      <c r="AJ102" s="5">
        <v>16</v>
      </c>
      <c r="AK102" s="5">
        <v>16</v>
      </c>
      <c r="AL102" s="5">
        <v>1</v>
      </c>
      <c r="AM102" s="5">
        <v>11520</v>
      </c>
      <c r="AN102" s="5">
        <v>11136</v>
      </c>
      <c r="AO102" s="5">
        <v>0</v>
      </c>
      <c r="AP102" s="5">
        <v>384</v>
      </c>
      <c r="AQ102" s="5">
        <v>16</v>
      </c>
      <c r="AR102" s="5">
        <v>15</v>
      </c>
      <c r="AS102" s="5">
        <v>1</v>
      </c>
      <c r="AT102" s="5">
        <v>10800</v>
      </c>
      <c r="AU102" s="5">
        <v>10440</v>
      </c>
      <c r="AV102" s="5">
        <v>0</v>
      </c>
      <c r="AW102" s="5">
        <v>360</v>
      </c>
      <c r="AX102" s="5">
        <v>24</v>
      </c>
      <c r="AY102" s="5">
        <v>22</v>
      </c>
      <c r="AZ102" s="5">
        <v>1</v>
      </c>
      <c r="BA102" s="5">
        <v>15840</v>
      </c>
      <c r="BB102" s="5">
        <v>15312</v>
      </c>
      <c r="BC102" s="5">
        <v>0</v>
      </c>
      <c r="BD102" s="5">
        <v>528</v>
      </c>
      <c r="BE102" s="5">
        <v>31</v>
      </c>
      <c r="BF102" s="5">
        <v>22</v>
      </c>
      <c r="BG102" s="5">
        <v>2</v>
      </c>
      <c r="BH102" s="5">
        <v>15840</v>
      </c>
      <c r="BI102" s="5">
        <v>15312</v>
      </c>
      <c r="BJ102" s="5">
        <v>0</v>
      </c>
      <c r="BK102" s="5">
        <v>528</v>
      </c>
      <c r="BL102" s="5">
        <v>24</v>
      </c>
      <c r="BM102" s="5">
        <v>17</v>
      </c>
      <c r="BN102" s="5">
        <v>2</v>
      </c>
      <c r="BO102" s="5">
        <v>12240</v>
      </c>
      <c r="BP102" s="5">
        <v>11832</v>
      </c>
      <c r="BQ102" s="5">
        <v>0</v>
      </c>
      <c r="BR102" s="5">
        <v>408</v>
      </c>
      <c r="BS102" s="5">
        <v>39</v>
      </c>
      <c r="BT102" s="5">
        <v>35</v>
      </c>
      <c r="BU102" s="5">
        <v>2</v>
      </c>
      <c r="BV102" s="5">
        <v>25200</v>
      </c>
      <c r="BW102" s="5">
        <v>24360</v>
      </c>
      <c r="BX102" s="5">
        <v>0</v>
      </c>
      <c r="BY102" s="5">
        <v>840</v>
      </c>
    </row>
    <row r="103" spans="1:77">
      <c r="A103" s="5" t="s">
        <v>156</v>
      </c>
      <c r="B103" s="5">
        <v>2143012259</v>
      </c>
      <c r="C103" s="5" t="s">
        <v>165</v>
      </c>
      <c r="D103" s="5" t="s">
        <v>165</v>
      </c>
      <c r="E103" s="5" t="s">
        <v>37</v>
      </c>
      <c r="G103" s="5" t="s">
        <v>160</v>
      </c>
      <c r="H103" s="23">
        <f>VLOOKUP($B103,'2022年下学期'!$B:$AE,16,FALSE)</f>
        <v>40</v>
      </c>
      <c r="I103" s="23">
        <f>VLOOKUP($B103,'2022年下学期'!$B:$AE,17,FALSE)</f>
        <v>6</v>
      </c>
      <c r="J103" s="23">
        <f>VLOOKUP($B103,'2022年下学期'!$B:$AE,18,FALSE)</f>
        <v>11</v>
      </c>
      <c r="K103" s="23">
        <f t="shared" si="7"/>
        <v>60</v>
      </c>
      <c r="L103" s="23">
        <f t="shared" si="8"/>
        <v>6</v>
      </c>
      <c r="M103" s="23">
        <f t="shared" si="9"/>
        <v>10</v>
      </c>
      <c r="N103" s="5">
        <v>60</v>
      </c>
      <c r="O103" s="5">
        <v>6</v>
      </c>
      <c r="P103" s="5">
        <v>10</v>
      </c>
      <c r="Q103" s="5" t="s">
        <v>447</v>
      </c>
      <c r="R103" s="5">
        <v>0</v>
      </c>
      <c r="S103" s="5">
        <v>0</v>
      </c>
      <c r="T103" s="5">
        <v>6</v>
      </c>
      <c r="U103" s="5">
        <v>10</v>
      </c>
      <c r="W103" s="5">
        <f t="shared" si="10"/>
        <v>14000</v>
      </c>
      <c r="X103" s="5">
        <f t="shared" si="11"/>
        <v>1750</v>
      </c>
      <c r="Y103" s="5">
        <f t="shared" si="12"/>
        <v>14200</v>
      </c>
      <c r="AA103" s="5">
        <f t="shared" si="13"/>
        <v>28200</v>
      </c>
      <c r="AB103" s="5">
        <v>59</v>
      </c>
      <c r="AC103" s="5">
        <v>51</v>
      </c>
      <c r="AD103" s="5">
        <v>8</v>
      </c>
      <c r="AE103" s="5">
        <v>32400</v>
      </c>
      <c r="AH103" s="5">
        <v>1440</v>
      </c>
      <c r="AI103" s="5">
        <v>0</v>
      </c>
      <c r="AJ103" s="5">
        <v>7</v>
      </c>
      <c r="AK103" s="5">
        <v>5</v>
      </c>
      <c r="AL103" s="5">
        <v>1</v>
      </c>
      <c r="AM103" s="5">
        <v>3600</v>
      </c>
      <c r="AN103" s="5">
        <v>4350</v>
      </c>
      <c r="AO103" s="5">
        <v>0</v>
      </c>
      <c r="AP103" s="5">
        <v>160</v>
      </c>
      <c r="AQ103" s="5">
        <v>5</v>
      </c>
      <c r="AR103" s="5">
        <v>4</v>
      </c>
      <c r="AS103" s="5">
        <v>1</v>
      </c>
      <c r="AT103" s="5">
        <v>2880</v>
      </c>
      <c r="AU103" s="5">
        <v>4350</v>
      </c>
      <c r="AV103" s="5">
        <v>0</v>
      </c>
      <c r="AW103" s="5">
        <v>128</v>
      </c>
      <c r="AX103" s="5">
        <v>7</v>
      </c>
      <c r="AY103" s="5">
        <v>7</v>
      </c>
      <c r="AZ103" s="5">
        <v>2</v>
      </c>
      <c r="BA103" s="5">
        <v>4320</v>
      </c>
      <c r="BB103" s="5">
        <v>4350</v>
      </c>
      <c r="BC103" s="5">
        <v>0</v>
      </c>
      <c r="BD103" s="5">
        <v>192</v>
      </c>
      <c r="BE103" s="5">
        <v>12</v>
      </c>
      <c r="BF103" s="5">
        <v>10</v>
      </c>
      <c r="BG103" s="5">
        <v>1</v>
      </c>
      <c r="BH103" s="5">
        <v>7200</v>
      </c>
      <c r="BI103" s="5">
        <v>4350</v>
      </c>
      <c r="BJ103" s="5">
        <v>0</v>
      </c>
      <c r="BK103" s="5">
        <v>320</v>
      </c>
      <c r="BL103" s="5">
        <v>9</v>
      </c>
      <c r="BM103" s="5">
        <v>9</v>
      </c>
      <c r="BN103" s="5">
        <v>1</v>
      </c>
      <c r="BO103" s="5">
        <v>6480</v>
      </c>
      <c r="BP103" s="5">
        <v>4350</v>
      </c>
      <c r="BQ103" s="5">
        <v>0</v>
      </c>
      <c r="BR103" s="5">
        <v>288</v>
      </c>
      <c r="BS103" s="5">
        <v>19</v>
      </c>
      <c r="BT103" s="5">
        <v>15</v>
      </c>
      <c r="BU103" s="5">
        <v>2</v>
      </c>
      <c r="BV103" s="5">
        <v>7920</v>
      </c>
      <c r="BW103" s="5">
        <v>4350</v>
      </c>
      <c r="BX103" s="5">
        <v>0</v>
      </c>
      <c r="BY103" s="5">
        <v>352</v>
      </c>
    </row>
    <row r="104" spans="1:77">
      <c r="A104" s="5" t="s">
        <v>156</v>
      </c>
      <c r="B104" s="5">
        <v>2143012262</v>
      </c>
      <c r="C104" s="5" t="s">
        <v>166</v>
      </c>
      <c r="D104" s="5" t="s">
        <v>166</v>
      </c>
      <c r="E104" s="5" t="s">
        <v>37</v>
      </c>
      <c r="G104" s="5" t="s">
        <v>160</v>
      </c>
      <c r="H104" s="23">
        <f>VLOOKUP($B104,'2022年下学期'!$B:$AE,16,FALSE)</f>
        <v>1458</v>
      </c>
      <c r="I104" s="23">
        <f>VLOOKUP($B104,'2022年下学期'!$B:$AE,17,FALSE)</f>
        <v>32</v>
      </c>
      <c r="J104" s="23">
        <f>VLOOKUP($B104,'2022年下学期'!$B:$AE,18,FALSE)</f>
        <v>78</v>
      </c>
      <c r="K104" s="23">
        <f t="shared" si="7"/>
        <v>1486</v>
      </c>
      <c r="L104" s="23">
        <f t="shared" si="8"/>
        <v>32</v>
      </c>
      <c r="M104" s="23">
        <f t="shared" si="9"/>
        <v>82</v>
      </c>
      <c r="N104" s="5">
        <v>1486</v>
      </c>
      <c r="O104" s="5">
        <v>32</v>
      </c>
      <c r="P104" s="5">
        <v>82</v>
      </c>
      <c r="Q104" s="5" t="s">
        <v>447</v>
      </c>
      <c r="R104" s="5">
        <v>0</v>
      </c>
      <c r="S104" s="5">
        <v>0</v>
      </c>
      <c r="T104" s="5">
        <v>32</v>
      </c>
      <c r="U104" s="5">
        <v>82</v>
      </c>
      <c r="W104" s="5">
        <f t="shared" si="10"/>
        <v>0</v>
      </c>
      <c r="X104" s="5">
        <f t="shared" si="11"/>
        <v>11394.3780487805</v>
      </c>
      <c r="Y104" s="5">
        <f t="shared" si="12"/>
        <v>0</v>
      </c>
      <c r="AA104" s="5">
        <f t="shared" si="13"/>
        <v>0</v>
      </c>
      <c r="AB104" s="5">
        <v>1486</v>
      </c>
      <c r="AC104" s="5">
        <v>1460</v>
      </c>
      <c r="AD104" s="5">
        <v>82</v>
      </c>
      <c r="AE104" s="5">
        <v>1058400</v>
      </c>
      <c r="AF104" s="5">
        <v>934339</v>
      </c>
      <c r="AG104" s="5">
        <v>77021</v>
      </c>
      <c r="AH104" s="5">
        <v>47040</v>
      </c>
      <c r="AI104" s="5">
        <v>11394.3780487805</v>
      </c>
      <c r="AJ104" s="5">
        <v>215</v>
      </c>
      <c r="AK104" s="5">
        <v>213</v>
      </c>
      <c r="AL104" s="5">
        <v>14</v>
      </c>
      <c r="AM104" s="5">
        <v>154080</v>
      </c>
      <c r="AN104" s="5">
        <v>135481</v>
      </c>
      <c r="AO104" s="5">
        <v>11751</v>
      </c>
      <c r="AP104" s="5">
        <v>6848</v>
      </c>
      <c r="AQ104" s="5">
        <v>223</v>
      </c>
      <c r="AR104" s="5">
        <v>221</v>
      </c>
      <c r="AS104" s="5">
        <v>12</v>
      </c>
      <c r="AT104" s="5">
        <v>159120</v>
      </c>
      <c r="AU104" s="5">
        <v>140010</v>
      </c>
      <c r="AV104" s="5">
        <v>12038</v>
      </c>
      <c r="AW104" s="5">
        <v>7072</v>
      </c>
      <c r="AX104" s="5">
        <v>258</v>
      </c>
      <c r="AY104" s="5">
        <v>256</v>
      </c>
      <c r="AZ104" s="5">
        <v>13</v>
      </c>
      <c r="BA104" s="5">
        <v>184320</v>
      </c>
      <c r="BB104" s="5">
        <v>162838</v>
      </c>
      <c r="BC104" s="5">
        <v>13290</v>
      </c>
      <c r="BD104" s="5">
        <v>8192</v>
      </c>
      <c r="BE104" s="5">
        <v>249</v>
      </c>
      <c r="BF104" s="5">
        <v>239</v>
      </c>
      <c r="BG104" s="5">
        <v>13</v>
      </c>
      <c r="BH104" s="5">
        <v>172080</v>
      </c>
      <c r="BI104" s="5">
        <v>151750</v>
      </c>
      <c r="BJ104" s="5">
        <v>12682</v>
      </c>
      <c r="BK104" s="5">
        <v>7648</v>
      </c>
      <c r="BL104" s="5">
        <v>288</v>
      </c>
      <c r="BM104" s="5">
        <v>281</v>
      </c>
      <c r="BN104" s="5">
        <v>15</v>
      </c>
      <c r="BO104" s="5">
        <v>202320</v>
      </c>
      <c r="BP104" s="5">
        <v>179143</v>
      </c>
      <c r="BQ104" s="5">
        <v>14185</v>
      </c>
      <c r="BR104" s="5">
        <v>8992</v>
      </c>
      <c r="BS104" s="5">
        <v>262</v>
      </c>
      <c r="BT104" s="5">
        <v>259</v>
      </c>
      <c r="BU104" s="5">
        <v>15</v>
      </c>
      <c r="BV104" s="5">
        <v>186480</v>
      </c>
      <c r="BW104" s="5">
        <v>165117</v>
      </c>
      <c r="BX104" s="5">
        <v>13075</v>
      </c>
      <c r="BY104" s="5">
        <v>8288</v>
      </c>
    </row>
    <row r="105" spans="1:98">
      <c r="A105" s="5" t="s">
        <v>156</v>
      </c>
      <c r="B105" s="5">
        <v>3143000165</v>
      </c>
      <c r="C105" s="5" t="s">
        <v>167</v>
      </c>
      <c r="D105" s="5" t="s">
        <v>167</v>
      </c>
      <c r="E105" s="5" t="s">
        <v>37</v>
      </c>
      <c r="G105" s="5" t="s">
        <v>158</v>
      </c>
      <c r="H105" s="23">
        <f>VLOOKUP($B105,'2022年下学期'!$B:$AE,16,FALSE)</f>
        <v>187</v>
      </c>
      <c r="I105" s="23">
        <f>VLOOKUP($B105,'2022年下学期'!$B:$AE,17,FALSE)</f>
        <v>9</v>
      </c>
      <c r="J105" s="23">
        <f>VLOOKUP($B105,'2022年下学期'!$B:$AE,18,FALSE)</f>
        <v>22</v>
      </c>
      <c r="K105" s="23">
        <f t="shared" si="7"/>
        <v>215</v>
      </c>
      <c r="L105" s="23">
        <f t="shared" si="8"/>
        <v>9</v>
      </c>
      <c r="M105" s="23">
        <f t="shared" si="9"/>
        <v>42</v>
      </c>
      <c r="N105" s="5">
        <v>215</v>
      </c>
      <c r="O105" s="5">
        <v>6</v>
      </c>
      <c r="P105" s="5">
        <v>21</v>
      </c>
      <c r="Q105" s="5" t="s">
        <v>460</v>
      </c>
      <c r="R105" s="5">
        <v>3</v>
      </c>
      <c r="S105" s="5">
        <v>21</v>
      </c>
      <c r="T105" s="5">
        <v>9</v>
      </c>
      <c r="U105" s="5">
        <v>42</v>
      </c>
      <c r="W105" s="5">
        <f t="shared" si="10"/>
        <v>0</v>
      </c>
      <c r="X105" s="5">
        <f t="shared" si="11"/>
        <v>6214.09523809524</v>
      </c>
      <c r="Y105" s="5">
        <f t="shared" si="12"/>
        <v>11200</v>
      </c>
      <c r="AA105" s="5">
        <f t="shared" si="13"/>
        <v>11200</v>
      </c>
      <c r="AB105" s="5">
        <v>204</v>
      </c>
      <c r="AC105" s="5">
        <v>193</v>
      </c>
      <c r="AD105" s="5">
        <v>21</v>
      </c>
      <c r="AE105" s="5">
        <v>138960</v>
      </c>
      <c r="AF105" s="5">
        <v>130496</v>
      </c>
      <c r="AH105" s="5">
        <v>8464</v>
      </c>
      <c r="AI105" s="5">
        <v>6214.09523809524</v>
      </c>
      <c r="AJ105" s="5">
        <v>14</v>
      </c>
      <c r="AK105" s="5">
        <v>11</v>
      </c>
      <c r="AL105" s="5">
        <v>2</v>
      </c>
      <c r="AM105" s="5">
        <v>7920</v>
      </c>
      <c r="AN105" s="5">
        <v>7480</v>
      </c>
      <c r="AP105" s="5">
        <v>440</v>
      </c>
      <c r="AQ105" s="5">
        <v>20</v>
      </c>
      <c r="AR105" s="5">
        <v>19</v>
      </c>
      <c r="AS105" s="5">
        <v>2</v>
      </c>
      <c r="AT105" s="5">
        <v>13680</v>
      </c>
      <c r="AU105" s="5">
        <v>12920</v>
      </c>
      <c r="AW105" s="5">
        <v>760</v>
      </c>
      <c r="AX105" s="5">
        <v>20</v>
      </c>
      <c r="AY105" s="5">
        <v>20</v>
      </c>
      <c r="AZ105" s="5">
        <v>2</v>
      </c>
      <c r="BA105" s="5">
        <v>14400</v>
      </c>
      <c r="BB105" s="5">
        <v>13600</v>
      </c>
      <c r="BD105" s="5">
        <v>800</v>
      </c>
      <c r="BE105" s="5">
        <v>16</v>
      </c>
      <c r="BF105" s="5">
        <v>14</v>
      </c>
      <c r="BG105" s="5">
        <v>2</v>
      </c>
      <c r="BH105" s="5">
        <v>10080</v>
      </c>
      <c r="BI105" s="5">
        <v>9520</v>
      </c>
      <c r="BK105" s="5">
        <v>560</v>
      </c>
      <c r="BL105" s="5">
        <v>15</v>
      </c>
      <c r="BM105" s="5">
        <v>15</v>
      </c>
      <c r="BN105" s="5">
        <v>2</v>
      </c>
      <c r="BO105" s="5">
        <v>10800</v>
      </c>
      <c r="BP105" s="5">
        <v>10200</v>
      </c>
      <c r="BR105" s="5">
        <v>600</v>
      </c>
      <c r="BS105" s="5">
        <v>34</v>
      </c>
      <c r="BT105" s="5">
        <v>32</v>
      </c>
      <c r="BU105" s="5">
        <v>3</v>
      </c>
      <c r="BV105" s="5">
        <v>23040</v>
      </c>
      <c r="BW105" s="5">
        <v>21760</v>
      </c>
      <c r="BY105" s="5">
        <v>1280</v>
      </c>
      <c r="BZ105" s="5">
        <v>21</v>
      </c>
      <c r="CA105" s="5">
        <v>20</v>
      </c>
      <c r="CB105" s="5">
        <v>2</v>
      </c>
      <c r="CC105" s="5">
        <v>14400</v>
      </c>
      <c r="CD105" s="5">
        <v>13600</v>
      </c>
      <c r="CF105" s="5">
        <v>800</v>
      </c>
      <c r="CG105" s="5">
        <v>32</v>
      </c>
      <c r="CH105" s="5">
        <v>31</v>
      </c>
      <c r="CI105" s="5">
        <v>3</v>
      </c>
      <c r="CJ105" s="5">
        <v>22320</v>
      </c>
      <c r="CK105" s="5">
        <v>21080</v>
      </c>
      <c r="CM105" s="5">
        <v>1240</v>
      </c>
      <c r="CN105" s="5">
        <v>32</v>
      </c>
      <c r="CO105" s="5">
        <v>31</v>
      </c>
      <c r="CP105" s="5">
        <v>3</v>
      </c>
      <c r="CQ105" s="5">
        <v>22320</v>
      </c>
      <c r="CR105" s="5">
        <v>20336</v>
      </c>
      <c r="CT105" s="5">
        <v>1984</v>
      </c>
    </row>
    <row r="106" spans="1:98">
      <c r="A106" s="5" t="s">
        <v>156</v>
      </c>
      <c r="B106" s="5">
        <v>3143011026</v>
      </c>
      <c r="C106" s="5" t="s">
        <v>168</v>
      </c>
      <c r="D106" s="5" t="s">
        <v>168</v>
      </c>
      <c r="E106" s="5" t="s">
        <v>37</v>
      </c>
      <c r="G106" s="5" t="s">
        <v>158</v>
      </c>
      <c r="H106" s="23">
        <f>VLOOKUP($B106,'2022年下学期'!$B:$AE,16,FALSE)</f>
        <v>2211</v>
      </c>
      <c r="I106" s="23">
        <f>VLOOKUP($B106,'2022年下学期'!$B:$AE,17,FALSE)</f>
        <v>42</v>
      </c>
      <c r="J106" s="23">
        <f>VLOOKUP($B106,'2022年下学期'!$B:$AE,18,FALSE)</f>
        <v>137</v>
      </c>
      <c r="K106" s="23">
        <f t="shared" si="7"/>
        <v>2130</v>
      </c>
      <c r="L106" s="23">
        <f t="shared" si="8"/>
        <v>40</v>
      </c>
      <c r="M106" s="23">
        <f t="shared" si="9"/>
        <v>126</v>
      </c>
      <c r="N106" s="5">
        <v>2130</v>
      </c>
      <c r="O106" s="5">
        <v>0</v>
      </c>
      <c r="P106" s="5">
        <v>0</v>
      </c>
      <c r="Q106" s="5" t="s">
        <v>445</v>
      </c>
      <c r="R106" s="5">
        <v>40</v>
      </c>
      <c r="S106" s="5">
        <v>126</v>
      </c>
      <c r="T106" s="5">
        <v>40</v>
      </c>
      <c r="U106" s="5">
        <v>126</v>
      </c>
      <c r="W106" s="5">
        <f t="shared" si="10"/>
        <v>0</v>
      </c>
      <c r="X106" s="5">
        <f t="shared" si="11"/>
        <v>8341.60305343511</v>
      </c>
      <c r="Y106" s="5">
        <f t="shared" si="12"/>
        <v>0</v>
      </c>
      <c r="AA106" s="5">
        <f t="shared" si="13"/>
        <v>0</v>
      </c>
      <c r="AB106" s="5">
        <v>1946</v>
      </c>
      <c r="AC106" s="5">
        <v>1946</v>
      </c>
      <c r="AD106" s="5">
        <v>131</v>
      </c>
      <c r="AE106" s="5">
        <v>1305360</v>
      </c>
      <c r="AF106" s="5">
        <v>1092750</v>
      </c>
      <c r="AG106" s="5">
        <v>85606</v>
      </c>
      <c r="AH106" s="5">
        <v>127004</v>
      </c>
      <c r="AI106" s="5">
        <v>8341.60305343511</v>
      </c>
      <c r="BZ106" s="5">
        <v>656</v>
      </c>
      <c r="CA106" s="5">
        <v>656</v>
      </c>
      <c r="CB106" s="5">
        <v>42</v>
      </c>
      <c r="CC106" s="5">
        <v>435120</v>
      </c>
      <c r="CD106" s="5">
        <v>364250</v>
      </c>
      <c r="CE106" s="5">
        <v>28536</v>
      </c>
      <c r="CF106" s="5">
        <v>42335</v>
      </c>
      <c r="CG106" s="5">
        <v>650</v>
      </c>
      <c r="CH106" s="5">
        <v>650</v>
      </c>
      <c r="CI106" s="5">
        <v>43</v>
      </c>
      <c r="CJ106" s="5">
        <v>435120</v>
      </c>
      <c r="CK106" s="5">
        <v>364250</v>
      </c>
      <c r="CL106" s="5">
        <v>28530</v>
      </c>
      <c r="CM106" s="5">
        <v>43000</v>
      </c>
      <c r="CN106" s="5">
        <v>640</v>
      </c>
      <c r="CO106" s="5">
        <v>640</v>
      </c>
      <c r="CP106" s="5">
        <v>46</v>
      </c>
      <c r="CQ106" s="5">
        <v>435120</v>
      </c>
      <c r="CR106" s="5">
        <v>364250</v>
      </c>
      <c r="CS106" s="5">
        <v>28540</v>
      </c>
      <c r="CT106" s="5">
        <v>41669</v>
      </c>
    </row>
    <row r="107" spans="1:98">
      <c r="A107" s="5" t="s">
        <v>156</v>
      </c>
      <c r="B107" s="5">
        <v>3143011027</v>
      </c>
      <c r="C107" s="5" t="s">
        <v>169</v>
      </c>
      <c r="D107" s="5" t="s">
        <v>169</v>
      </c>
      <c r="E107" s="5" t="s">
        <v>37</v>
      </c>
      <c r="G107" s="5" t="s">
        <v>158</v>
      </c>
      <c r="H107" s="23">
        <f>VLOOKUP($B107,'2022年下学期'!$B:$AE,16,FALSE)</f>
        <v>277</v>
      </c>
      <c r="I107" s="23">
        <f>VLOOKUP($B107,'2022年下学期'!$B:$AE,17,FALSE)</f>
        <v>10</v>
      </c>
      <c r="J107" s="23">
        <f>VLOOKUP($B107,'2022年下学期'!$B:$AE,18,FALSE)</f>
        <v>27</v>
      </c>
      <c r="K107" s="23">
        <f t="shared" si="7"/>
        <v>322</v>
      </c>
      <c r="L107" s="23">
        <f t="shared" si="8"/>
        <v>11</v>
      </c>
      <c r="M107" s="23">
        <f t="shared" si="9"/>
        <v>60</v>
      </c>
      <c r="N107" s="5">
        <v>322</v>
      </c>
      <c r="O107" s="5">
        <v>6</v>
      </c>
      <c r="P107" s="5">
        <v>30</v>
      </c>
      <c r="Q107" s="5" t="s">
        <v>460</v>
      </c>
      <c r="R107" s="5">
        <v>5</v>
      </c>
      <c r="S107" s="5">
        <v>30</v>
      </c>
      <c r="T107" s="5">
        <v>11</v>
      </c>
      <c r="U107" s="5">
        <v>60</v>
      </c>
      <c r="W107" s="5">
        <f t="shared" si="10"/>
        <v>0</v>
      </c>
      <c r="X107" s="5">
        <f t="shared" si="11"/>
        <v>5192.38709677419</v>
      </c>
      <c r="Y107" s="5">
        <f t="shared" si="12"/>
        <v>0</v>
      </c>
      <c r="AA107" s="5">
        <f t="shared" si="13"/>
        <v>0</v>
      </c>
      <c r="AB107" s="5">
        <v>345</v>
      </c>
      <c r="AC107" s="5">
        <v>255</v>
      </c>
      <c r="AD107" s="5">
        <v>31</v>
      </c>
      <c r="AE107" s="5">
        <v>183600</v>
      </c>
      <c r="AF107" s="5">
        <v>160964</v>
      </c>
      <c r="AG107" s="5">
        <v>8196</v>
      </c>
      <c r="AH107" s="5">
        <v>14440</v>
      </c>
      <c r="AI107" s="5">
        <v>5192.38709677419</v>
      </c>
      <c r="AJ107" s="5">
        <v>21</v>
      </c>
      <c r="AK107" s="5">
        <v>16</v>
      </c>
      <c r="AL107" s="5">
        <v>2</v>
      </c>
      <c r="AM107" s="5">
        <v>11520</v>
      </c>
      <c r="AN107" s="5">
        <v>9996</v>
      </c>
      <c r="AO107" s="5">
        <v>684</v>
      </c>
      <c r="AP107" s="5">
        <v>840</v>
      </c>
      <c r="AQ107" s="5">
        <v>19</v>
      </c>
      <c r="AR107" s="5">
        <v>18</v>
      </c>
      <c r="AS107" s="5">
        <v>3</v>
      </c>
      <c r="AT107" s="5">
        <v>12960</v>
      </c>
      <c r="AU107" s="5">
        <v>10856</v>
      </c>
      <c r="AV107" s="5">
        <v>872</v>
      </c>
      <c r="AW107" s="5">
        <v>1232</v>
      </c>
      <c r="AX107" s="5">
        <v>19</v>
      </c>
      <c r="AY107" s="5">
        <v>15</v>
      </c>
      <c r="AZ107" s="5">
        <v>2</v>
      </c>
      <c r="BA107" s="5">
        <v>10800</v>
      </c>
      <c r="BB107" s="5">
        <v>9724</v>
      </c>
      <c r="BC107" s="5">
        <v>596</v>
      </c>
      <c r="BD107" s="5">
        <v>480</v>
      </c>
      <c r="BE107" s="5">
        <v>35</v>
      </c>
      <c r="BF107" s="5">
        <v>25</v>
      </c>
      <c r="BG107" s="5">
        <v>3</v>
      </c>
      <c r="BH107" s="5">
        <v>18000</v>
      </c>
      <c r="BI107" s="5">
        <v>15728</v>
      </c>
      <c r="BJ107" s="5">
        <v>1472</v>
      </c>
      <c r="BK107" s="5">
        <v>800</v>
      </c>
      <c r="BL107" s="5">
        <v>35</v>
      </c>
      <c r="BM107" s="5">
        <v>33</v>
      </c>
      <c r="BN107" s="5">
        <v>2</v>
      </c>
      <c r="BO107" s="5">
        <v>23760</v>
      </c>
      <c r="BP107" s="5">
        <v>20174</v>
      </c>
      <c r="BQ107" s="5">
        <v>1218</v>
      </c>
      <c r="BR107" s="5">
        <v>2368</v>
      </c>
      <c r="BS107" s="5">
        <v>46</v>
      </c>
      <c r="BT107" s="5">
        <v>42</v>
      </c>
      <c r="BU107" s="5">
        <v>3</v>
      </c>
      <c r="BV107" s="5">
        <v>30240</v>
      </c>
      <c r="BW107" s="5">
        <v>26430</v>
      </c>
      <c r="BX107" s="5">
        <v>1482</v>
      </c>
      <c r="BY107" s="5">
        <v>2328</v>
      </c>
      <c r="BZ107" s="5">
        <v>61</v>
      </c>
      <c r="CA107" s="5">
        <v>36</v>
      </c>
      <c r="CB107" s="5">
        <v>5</v>
      </c>
      <c r="CC107" s="5">
        <v>25920</v>
      </c>
      <c r="CD107" s="5">
        <v>22954</v>
      </c>
      <c r="CE107" s="5">
        <v>390</v>
      </c>
      <c r="CF107" s="5">
        <v>2576</v>
      </c>
      <c r="CG107" s="5">
        <v>41</v>
      </c>
      <c r="CH107" s="5">
        <v>30</v>
      </c>
      <c r="CI107" s="5">
        <v>5</v>
      </c>
      <c r="CJ107" s="5">
        <v>21600</v>
      </c>
      <c r="CK107" s="5">
        <v>19814</v>
      </c>
      <c r="CL107" s="5">
        <v>826</v>
      </c>
      <c r="CM107" s="5">
        <v>960</v>
      </c>
      <c r="CN107" s="5">
        <v>57</v>
      </c>
      <c r="CO107" s="5">
        <v>40</v>
      </c>
      <c r="CP107" s="5">
        <v>6</v>
      </c>
      <c r="CQ107" s="5">
        <v>28800</v>
      </c>
      <c r="CR107" s="5">
        <v>25288</v>
      </c>
      <c r="CS107" s="5">
        <v>656</v>
      </c>
      <c r="CT107" s="5">
        <v>2856</v>
      </c>
    </row>
    <row r="108" spans="1:98">
      <c r="A108" s="5" t="s">
        <v>156</v>
      </c>
      <c r="B108" s="5">
        <v>3143011029</v>
      </c>
      <c r="C108" s="5" t="s">
        <v>170</v>
      </c>
      <c r="D108" s="5" t="s">
        <v>170</v>
      </c>
      <c r="E108" s="5" t="s">
        <v>37</v>
      </c>
      <c r="G108" s="5" t="s">
        <v>158</v>
      </c>
      <c r="H108" s="23">
        <f>VLOOKUP($B108,'2022年下学期'!$B:$AE,16,FALSE)</f>
        <v>204</v>
      </c>
      <c r="I108" s="23">
        <f>VLOOKUP($B108,'2022年下学期'!$B:$AE,17,FALSE)</f>
        <v>10</v>
      </c>
      <c r="J108" s="23">
        <f>VLOOKUP($B108,'2022年下学期'!$B:$AE,18,FALSE)</f>
        <v>23</v>
      </c>
      <c r="K108" s="23">
        <f t="shared" si="7"/>
        <v>235</v>
      </c>
      <c r="L108" s="23">
        <f t="shared" si="8"/>
        <v>11</v>
      </c>
      <c r="M108" s="23">
        <f t="shared" si="9"/>
        <v>50</v>
      </c>
      <c r="N108" s="5">
        <v>235</v>
      </c>
      <c r="O108" s="5">
        <v>6</v>
      </c>
      <c r="P108" s="5">
        <v>25</v>
      </c>
      <c r="Q108" s="5" t="s">
        <v>460</v>
      </c>
      <c r="R108" s="5">
        <v>5</v>
      </c>
      <c r="S108" s="5">
        <v>25</v>
      </c>
      <c r="T108" s="5">
        <v>11</v>
      </c>
      <c r="U108" s="5">
        <v>50</v>
      </c>
      <c r="W108" s="5">
        <f t="shared" si="10"/>
        <v>0</v>
      </c>
      <c r="X108" s="5">
        <f t="shared" si="11"/>
        <v>5537.25076923077</v>
      </c>
      <c r="Y108" s="5">
        <f t="shared" si="12"/>
        <v>0</v>
      </c>
      <c r="AA108" s="5">
        <f t="shared" si="13"/>
        <v>0</v>
      </c>
      <c r="AB108" s="5">
        <v>224</v>
      </c>
      <c r="AC108" s="5">
        <v>212</v>
      </c>
      <c r="AD108" s="5">
        <v>26</v>
      </c>
      <c r="AE108" s="5">
        <v>152640</v>
      </c>
      <c r="AF108" s="5">
        <v>143968.52</v>
      </c>
      <c r="AG108" s="5">
        <v>1431.48</v>
      </c>
      <c r="AH108" s="5">
        <v>7240</v>
      </c>
      <c r="AI108" s="5">
        <v>5537.25076923077</v>
      </c>
      <c r="AJ108" s="5">
        <v>11</v>
      </c>
      <c r="AK108" s="5">
        <v>9</v>
      </c>
      <c r="AL108" s="5">
        <v>2</v>
      </c>
      <c r="AM108" s="5">
        <v>6480</v>
      </c>
      <c r="AN108" s="5">
        <v>6264</v>
      </c>
      <c r="AO108" s="5">
        <v>0</v>
      </c>
      <c r="AP108" s="5">
        <v>216</v>
      </c>
      <c r="AQ108" s="5">
        <v>9</v>
      </c>
      <c r="AR108" s="5">
        <v>9</v>
      </c>
      <c r="AS108" s="5">
        <v>2</v>
      </c>
      <c r="AT108" s="5">
        <v>6480</v>
      </c>
      <c r="AU108" s="5">
        <v>6264</v>
      </c>
      <c r="AV108" s="5">
        <v>0</v>
      </c>
      <c r="AW108" s="5">
        <v>216</v>
      </c>
      <c r="AX108" s="5">
        <v>22</v>
      </c>
      <c r="AY108" s="5">
        <v>21</v>
      </c>
      <c r="AZ108" s="5">
        <v>3</v>
      </c>
      <c r="BA108" s="5">
        <v>15120</v>
      </c>
      <c r="BB108" s="5">
        <v>14616</v>
      </c>
      <c r="BC108" s="5">
        <v>0</v>
      </c>
      <c r="BD108" s="5">
        <v>504</v>
      </c>
      <c r="BE108" s="5">
        <v>17</v>
      </c>
      <c r="BF108" s="5">
        <v>17</v>
      </c>
      <c r="BG108" s="5">
        <v>3</v>
      </c>
      <c r="BH108" s="5">
        <v>12240</v>
      </c>
      <c r="BI108" s="5">
        <v>11832</v>
      </c>
      <c r="BJ108" s="5">
        <v>0</v>
      </c>
      <c r="BK108" s="5">
        <v>408</v>
      </c>
      <c r="BL108" s="5">
        <v>16</v>
      </c>
      <c r="BM108" s="5">
        <v>16</v>
      </c>
      <c r="BN108" s="5">
        <v>3</v>
      </c>
      <c r="BO108" s="5">
        <v>11520</v>
      </c>
      <c r="BP108" s="5">
        <v>11136</v>
      </c>
      <c r="BQ108" s="5">
        <v>0</v>
      </c>
      <c r="BR108" s="5">
        <v>384</v>
      </c>
      <c r="BS108" s="5">
        <v>15</v>
      </c>
      <c r="BT108" s="5">
        <v>15</v>
      </c>
      <c r="BU108" s="5">
        <v>3</v>
      </c>
      <c r="BV108" s="5">
        <v>10800</v>
      </c>
      <c r="BW108" s="5">
        <v>10440</v>
      </c>
      <c r="BX108" s="5">
        <v>0</v>
      </c>
      <c r="BY108" s="5">
        <v>360</v>
      </c>
      <c r="BZ108" s="5">
        <v>37</v>
      </c>
      <c r="CA108" s="5">
        <v>34</v>
      </c>
      <c r="CB108" s="5">
        <v>5</v>
      </c>
      <c r="CC108" s="5">
        <v>24480</v>
      </c>
      <c r="CD108" s="5">
        <v>23664</v>
      </c>
      <c r="CE108" s="5">
        <v>0</v>
      </c>
      <c r="CF108" s="5">
        <v>816</v>
      </c>
      <c r="CG108" s="5">
        <v>45</v>
      </c>
      <c r="CH108" s="5">
        <v>40</v>
      </c>
      <c r="CI108" s="5">
        <v>8</v>
      </c>
      <c r="CJ108" s="5">
        <v>28800</v>
      </c>
      <c r="CK108" s="5">
        <v>27728</v>
      </c>
      <c r="CL108" s="5">
        <v>0</v>
      </c>
      <c r="CM108" s="5">
        <v>1072</v>
      </c>
      <c r="CN108" s="5">
        <v>52</v>
      </c>
      <c r="CO108" s="5">
        <v>51</v>
      </c>
      <c r="CP108" s="5">
        <v>10</v>
      </c>
      <c r="CQ108" s="5">
        <v>36720</v>
      </c>
      <c r="CR108" s="5">
        <v>32024.52</v>
      </c>
      <c r="CS108" s="5">
        <v>1431.48</v>
      </c>
      <c r="CT108" s="5">
        <v>3264</v>
      </c>
    </row>
    <row r="109" spans="1:77">
      <c r="A109" s="5" t="s">
        <v>171</v>
      </c>
      <c r="B109" s="5">
        <v>2143008408</v>
      </c>
      <c r="C109" s="5" t="s">
        <v>172</v>
      </c>
      <c r="D109" s="5" t="s">
        <v>172</v>
      </c>
      <c r="E109" s="5" t="s">
        <v>37</v>
      </c>
      <c r="G109" s="5" t="s">
        <v>173</v>
      </c>
      <c r="H109" s="23">
        <f>VLOOKUP($B109,'2022年下学期'!$B:$AE,16,FALSE)</f>
        <v>1204</v>
      </c>
      <c r="I109" s="23">
        <f>VLOOKUP($B109,'2022年下学期'!$B:$AE,17,FALSE)</f>
        <v>25</v>
      </c>
      <c r="J109" s="23">
        <f>VLOOKUP($B109,'2022年下学期'!$B:$AE,18,FALSE)</f>
        <v>57</v>
      </c>
      <c r="K109" s="23">
        <f t="shared" si="7"/>
        <v>1313</v>
      </c>
      <c r="L109" s="23">
        <f t="shared" si="8"/>
        <v>25</v>
      </c>
      <c r="M109" s="23">
        <f t="shared" si="9"/>
        <v>61</v>
      </c>
      <c r="N109" s="5">
        <v>1313</v>
      </c>
      <c r="O109" s="5">
        <v>25</v>
      </c>
      <c r="P109" s="5">
        <v>61</v>
      </c>
      <c r="Q109" s="5" t="s">
        <v>447</v>
      </c>
      <c r="R109" s="5">
        <v>0</v>
      </c>
      <c r="S109" s="5">
        <v>0</v>
      </c>
      <c r="T109" s="5">
        <v>25</v>
      </c>
      <c r="U109" s="5">
        <v>61</v>
      </c>
      <c r="W109" s="5">
        <f t="shared" si="10"/>
        <v>0</v>
      </c>
      <c r="X109" s="5">
        <f t="shared" si="11"/>
        <v>11067.3606557377</v>
      </c>
      <c r="Y109" s="5">
        <f t="shared" si="12"/>
        <v>0</v>
      </c>
      <c r="AA109" s="5">
        <f t="shared" si="13"/>
        <v>0</v>
      </c>
      <c r="AB109" s="5">
        <v>1312</v>
      </c>
      <c r="AC109" s="5">
        <v>1097</v>
      </c>
      <c r="AD109" s="5">
        <v>61</v>
      </c>
      <c r="AE109" s="5">
        <v>790528</v>
      </c>
      <c r="AF109" s="5">
        <v>675109</v>
      </c>
      <c r="AG109" s="5">
        <v>12251</v>
      </c>
      <c r="AH109" s="5">
        <v>103168</v>
      </c>
      <c r="AI109" s="5">
        <v>11067.3606557377</v>
      </c>
      <c r="AJ109" s="5">
        <v>195</v>
      </c>
      <c r="AK109" s="5">
        <v>139</v>
      </c>
      <c r="AL109" s="5">
        <v>7</v>
      </c>
      <c r="AM109" s="5">
        <v>100080</v>
      </c>
      <c r="AN109" s="5">
        <v>85489</v>
      </c>
      <c r="AO109" s="5">
        <v>1551</v>
      </c>
      <c r="AP109" s="5">
        <v>13040</v>
      </c>
      <c r="AQ109" s="5">
        <v>187</v>
      </c>
      <c r="AR109" s="5">
        <v>152</v>
      </c>
      <c r="AS109" s="5">
        <v>8</v>
      </c>
      <c r="AT109" s="5">
        <v>109440</v>
      </c>
      <c r="AU109" s="5">
        <v>94917</v>
      </c>
      <c r="AV109" s="5">
        <v>1723</v>
      </c>
      <c r="AW109" s="5">
        <v>12800</v>
      </c>
      <c r="AX109" s="5">
        <v>190</v>
      </c>
      <c r="AY109" s="5">
        <v>171</v>
      </c>
      <c r="AZ109" s="5">
        <v>11</v>
      </c>
      <c r="BA109" s="5">
        <v>123120</v>
      </c>
      <c r="BB109" s="5">
        <v>103089</v>
      </c>
      <c r="BC109" s="5">
        <v>1871</v>
      </c>
      <c r="BD109" s="5">
        <v>18160</v>
      </c>
      <c r="BE109" s="5">
        <v>202</v>
      </c>
      <c r="BF109" s="5">
        <v>158</v>
      </c>
      <c r="BG109" s="5">
        <v>10</v>
      </c>
      <c r="BH109" s="5">
        <v>113760</v>
      </c>
      <c r="BI109" s="5">
        <v>97432</v>
      </c>
      <c r="BJ109" s="5">
        <v>1768</v>
      </c>
      <c r="BK109" s="5">
        <v>14560</v>
      </c>
      <c r="BL109" s="5">
        <v>290</v>
      </c>
      <c r="BM109" s="5">
        <v>254</v>
      </c>
      <c r="BN109" s="5">
        <v>13</v>
      </c>
      <c r="BO109" s="5">
        <v>183568</v>
      </c>
      <c r="BP109" s="5">
        <v>156520</v>
      </c>
      <c r="BQ109" s="5">
        <v>2840</v>
      </c>
      <c r="BR109" s="5">
        <v>24208</v>
      </c>
      <c r="BS109" s="5">
        <v>248</v>
      </c>
      <c r="BT109" s="5">
        <v>223</v>
      </c>
      <c r="BU109" s="5">
        <v>12</v>
      </c>
      <c r="BV109" s="5">
        <v>160560</v>
      </c>
      <c r="BW109" s="5">
        <v>137662</v>
      </c>
      <c r="BX109" s="5">
        <v>2498</v>
      </c>
      <c r="BY109" s="5">
        <v>20400</v>
      </c>
    </row>
    <row r="110" spans="1:77">
      <c r="A110" s="5" t="s">
        <v>171</v>
      </c>
      <c r="B110" s="5">
        <v>2143014181</v>
      </c>
      <c r="C110" s="5" t="s">
        <v>174</v>
      </c>
      <c r="D110" s="5" t="s">
        <v>174</v>
      </c>
      <c r="E110" s="5" t="s">
        <v>37</v>
      </c>
      <c r="G110" s="5" t="s">
        <v>175</v>
      </c>
      <c r="H110" s="23">
        <f>VLOOKUP($B110,'2022年下学期'!$B:$AE,16,FALSE)</f>
        <v>3886</v>
      </c>
      <c r="I110" s="23">
        <f>VLOOKUP($B110,'2022年下学期'!$B:$AE,17,FALSE)</f>
        <v>76</v>
      </c>
      <c r="J110" s="23">
        <f>VLOOKUP($B110,'2022年下学期'!$B:$AE,18,FALSE)</f>
        <v>201</v>
      </c>
      <c r="K110" s="23">
        <f t="shared" si="7"/>
        <v>4000</v>
      </c>
      <c r="L110" s="23">
        <f t="shared" si="8"/>
        <v>79</v>
      </c>
      <c r="M110" s="23">
        <f t="shared" si="9"/>
        <v>205</v>
      </c>
      <c r="N110" s="5">
        <v>4000</v>
      </c>
      <c r="O110" s="5">
        <v>79</v>
      </c>
      <c r="P110" s="5">
        <v>205</v>
      </c>
      <c r="Q110" s="5" t="s">
        <v>447</v>
      </c>
      <c r="R110" s="5">
        <v>0</v>
      </c>
      <c r="S110" s="5">
        <v>0</v>
      </c>
      <c r="T110" s="5">
        <v>79</v>
      </c>
      <c r="U110" s="5">
        <v>205</v>
      </c>
      <c r="W110" s="5">
        <f t="shared" si="10"/>
        <v>0</v>
      </c>
      <c r="X110" s="5">
        <f t="shared" si="11"/>
        <v>10708.4809090909</v>
      </c>
      <c r="Y110" s="5">
        <f t="shared" si="12"/>
        <v>0</v>
      </c>
      <c r="AA110" s="5">
        <f t="shared" si="13"/>
        <v>0</v>
      </c>
      <c r="AB110" s="5">
        <v>4011</v>
      </c>
      <c r="AC110" s="5">
        <v>3139</v>
      </c>
      <c r="AD110" s="5">
        <v>176</v>
      </c>
      <c r="AE110" s="5">
        <v>2260080</v>
      </c>
      <c r="AF110" s="5">
        <v>1884692.64</v>
      </c>
      <c r="AG110" s="5">
        <v>144251.36</v>
      </c>
      <c r="AH110" s="5">
        <v>231136</v>
      </c>
      <c r="AI110" s="5">
        <v>10708.4809090909</v>
      </c>
      <c r="AJ110" s="5">
        <v>628</v>
      </c>
      <c r="AK110" s="5">
        <v>453</v>
      </c>
      <c r="AL110" s="5">
        <v>28</v>
      </c>
      <c r="AM110" s="5">
        <v>326160</v>
      </c>
      <c r="AN110" s="5">
        <v>270302.08</v>
      </c>
      <c r="AO110" s="5">
        <v>22000</v>
      </c>
      <c r="AP110" s="5">
        <v>36864</v>
      </c>
      <c r="AQ110" s="5">
        <v>651</v>
      </c>
      <c r="AR110" s="5">
        <v>515</v>
      </c>
      <c r="AS110" s="5">
        <v>25</v>
      </c>
      <c r="AT110" s="5">
        <v>370800</v>
      </c>
      <c r="AU110" s="5">
        <v>295340.32</v>
      </c>
      <c r="AV110" s="5">
        <v>22000</v>
      </c>
      <c r="AW110" s="5">
        <v>40176</v>
      </c>
      <c r="AX110" s="5">
        <v>672</v>
      </c>
      <c r="AY110" s="5">
        <v>516</v>
      </c>
      <c r="AZ110" s="5">
        <v>29</v>
      </c>
      <c r="BA110" s="5">
        <v>371520</v>
      </c>
      <c r="BB110" s="5">
        <v>306464.16</v>
      </c>
      <c r="BC110" s="5">
        <v>22000</v>
      </c>
      <c r="BD110" s="5">
        <v>35648</v>
      </c>
      <c r="BE110" s="5">
        <v>568</v>
      </c>
      <c r="BF110" s="5">
        <v>421</v>
      </c>
      <c r="BG110" s="5">
        <v>27</v>
      </c>
      <c r="BH110" s="5">
        <v>303120</v>
      </c>
      <c r="BI110" s="5">
        <v>265586.56</v>
      </c>
      <c r="BJ110" s="5">
        <v>22000</v>
      </c>
      <c r="BK110" s="5">
        <v>29568</v>
      </c>
      <c r="BL110" s="5">
        <v>715</v>
      </c>
      <c r="BM110" s="5">
        <v>575</v>
      </c>
      <c r="BN110" s="5">
        <v>31</v>
      </c>
      <c r="BO110" s="5">
        <v>414000</v>
      </c>
      <c r="BP110" s="5">
        <v>351615.84</v>
      </c>
      <c r="BQ110" s="5">
        <v>28125.36</v>
      </c>
      <c r="BR110" s="5">
        <v>41456</v>
      </c>
      <c r="BS110" s="5">
        <v>777</v>
      </c>
      <c r="BT110" s="5">
        <v>659</v>
      </c>
      <c r="BU110" s="5">
        <v>36</v>
      </c>
      <c r="BV110" s="5">
        <v>474480</v>
      </c>
      <c r="BW110" s="5">
        <v>395383.68</v>
      </c>
      <c r="BX110" s="5">
        <v>28126</v>
      </c>
      <c r="BY110" s="5">
        <v>47424</v>
      </c>
    </row>
    <row r="111" spans="1:77">
      <c r="A111" s="5" t="s">
        <v>171</v>
      </c>
      <c r="B111" s="5">
        <v>2143014197</v>
      </c>
      <c r="C111" s="5" t="s">
        <v>176</v>
      </c>
      <c r="D111" s="5" t="s">
        <v>176</v>
      </c>
      <c r="E111" s="5" t="s">
        <v>37</v>
      </c>
      <c r="G111" s="5" t="s">
        <v>177</v>
      </c>
      <c r="H111" s="23">
        <f>VLOOKUP($B111,'2022年下学期'!$B:$AE,16,FALSE)</f>
        <v>688</v>
      </c>
      <c r="I111" s="23">
        <f>VLOOKUP($B111,'2022年下学期'!$B:$AE,17,FALSE)</f>
        <v>15</v>
      </c>
      <c r="J111" s="23">
        <f>VLOOKUP($B111,'2022年下学期'!$B:$AE,18,FALSE)</f>
        <v>42</v>
      </c>
      <c r="K111" s="23">
        <f t="shared" si="7"/>
        <v>729</v>
      </c>
      <c r="L111" s="23">
        <f t="shared" si="8"/>
        <v>15</v>
      </c>
      <c r="M111" s="23">
        <f t="shared" si="9"/>
        <v>38</v>
      </c>
      <c r="N111" s="5">
        <v>729</v>
      </c>
      <c r="O111" s="5">
        <v>15</v>
      </c>
      <c r="P111" s="5">
        <v>38</v>
      </c>
      <c r="Q111" s="5" t="s">
        <v>447</v>
      </c>
      <c r="R111" s="5">
        <v>0</v>
      </c>
      <c r="S111" s="5">
        <v>0</v>
      </c>
      <c r="T111" s="5">
        <v>15</v>
      </c>
      <c r="U111" s="5">
        <v>38</v>
      </c>
      <c r="W111" s="5">
        <f t="shared" si="10"/>
        <v>0</v>
      </c>
      <c r="X111" s="5">
        <f t="shared" si="11"/>
        <v>10602.2325581395</v>
      </c>
      <c r="Y111" s="5">
        <f t="shared" si="12"/>
        <v>0</v>
      </c>
      <c r="AA111" s="5">
        <f t="shared" si="13"/>
        <v>0</v>
      </c>
      <c r="AB111" s="5">
        <v>749</v>
      </c>
      <c r="AC111" s="5">
        <v>710</v>
      </c>
      <c r="AD111" s="5">
        <v>43</v>
      </c>
      <c r="AE111" s="5">
        <v>511200</v>
      </c>
      <c r="AF111" s="5">
        <v>455896</v>
      </c>
      <c r="AG111" s="5">
        <v>26224</v>
      </c>
      <c r="AH111" s="5">
        <v>29080</v>
      </c>
      <c r="AI111" s="5">
        <v>10602.2325581395</v>
      </c>
      <c r="AJ111" s="5">
        <v>97</v>
      </c>
      <c r="AK111" s="5">
        <v>93</v>
      </c>
      <c r="AL111" s="5">
        <v>4</v>
      </c>
      <c r="AM111" s="5">
        <v>66960</v>
      </c>
      <c r="AN111" s="5">
        <v>59952</v>
      </c>
      <c r="AO111" s="5">
        <v>3441</v>
      </c>
      <c r="AP111" s="5">
        <v>3720</v>
      </c>
      <c r="AQ111" s="5">
        <v>115</v>
      </c>
      <c r="AR111" s="5">
        <v>108</v>
      </c>
      <c r="AS111" s="5">
        <v>6</v>
      </c>
      <c r="AT111" s="5">
        <v>77760</v>
      </c>
      <c r="AU111" s="5">
        <v>72792</v>
      </c>
      <c r="AV111" s="5">
        <v>3996</v>
      </c>
      <c r="AW111" s="5">
        <v>4320</v>
      </c>
      <c r="AX111" s="5">
        <v>152</v>
      </c>
      <c r="AY111" s="5">
        <v>144</v>
      </c>
      <c r="AZ111" s="5">
        <v>6</v>
      </c>
      <c r="BA111" s="5">
        <v>103680</v>
      </c>
      <c r="BB111" s="5">
        <v>92376</v>
      </c>
      <c r="BC111" s="5">
        <v>5328</v>
      </c>
      <c r="BD111" s="5">
        <v>6480</v>
      </c>
      <c r="BE111" s="5">
        <v>147</v>
      </c>
      <c r="BF111" s="5">
        <v>144</v>
      </c>
      <c r="BG111" s="5">
        <v>6</v>
      </c>
      <c r="BH111" s="5">
        <v>103680</v>
      </c>
      <c r="BI111" s="5">
        <v>92376</v>
      </c>
      <c r="BJ111" s="5">
        <v>5328</v>
      </c>
      <c r="BK111" s="5">
        <v>5760</v>
      </c>
      <c r="BL111" s="5">
        <v>112</v>
      </c>
      <c r="BM111" s="5">
        <v>102</v>
      </c>
      <c r="BN111" s="5">
        <v>4</v>
      </c>
      <c r="BO111" s="5">
        <v>73440</v>
      </c>
      <c r="BP111" s="5">
        <v>64848</v>
      </c>
      <c r="BQ111" s="5">
        <v>3774</v>
      </c>
      <c r="BR111" s="5">
        <v>4080</v>
      </c>
      <c r="BS111" s="5">
        <v>129</v>
      </c>
      <c r="BT111" s="5">
        <v>118</v>
      </c>
      <c r="BU111" s="5">
        <v>5</v>
      </c>
      <c r="BV111" s="5">
        <v>84960</v>
      </c>
      <c r="BW111" s="5">
        <v>73552</v>
      </c>
      <c r="BX111" s="5">
        <v>4357</v>
      </c>
      <c r="BY111" s="5">
        <v>4720</v>
      </c>
    </row>
    <row r="112" spans="1:35">
      <c r="A112" s="5" t="s">
        <v>171</v>
      </c>
      <c r="B112" s="5">
        <v>2143014215</v>
      </c>
      <c r="C112" s="5" t="s">
        <v>178</v>
      </c>
      <c r="D112" s="5" t="s">
        <v>178</v>
      </c>
      <c r="E112" s="5" t="s">
        <v>37</v>
      </c>
      <c r="G112" s="5" t="s">
        <v>179</v>
      </c>
      <c r="H112" s="23">
        <f>VLOOKUP($B112,'2022年下学期'!$B:$AE,16,FALSE)</f>
        <v>0</v>
      </c>
      <c r="I112" s="23">
        <f>VLOOKUP($B112,'2022年下学期'!$B:$AE,17,FALSE)</f>
        <v>0</v>
      </c>
      <c r="J112" s="23">
        <f>VLOOKUP($B112,'2022年下学期'!$B:$AE,18,FALSE)</f>
        <v>0</v>
      </c>
      <c r="K112" s="23">
        <f t="shared" si="7"/>
        <v>0</v>
      </c>
      <c r="L112" s="23">
        <f t="shared" si="8"/>
        <v>0</v>
      </c>
      <c r="M112" s="23">
        <f t="shared" si="9"/>
        <v>0</v>
      </c>
      <c r="N112" s="5">
        <v>0</v>
      </c>
      <c r="O112" s="5">
        <v>0</v>
      </c>
      <c r="P112" s="5">
        <v>0</v>
      </c>
      <c r="Q112" s="5" t="s">
        <v>447</v>
      </c>
      <c r="R112" s="5">
        <v>0</v>
      </c>
      <c r="S112" s="5">
        <v>0</v>
      </c>
      <c r="T112" s="5">
        <v>0</v>
      </c>
      <c r="U112" s="5">
        <v>0</v>
      </c>
      <c r="W112" s="5">
        <f t="shared" si="10"/>
        <v>0</v>
      </c>
      <c r="X112" s="5" t="e">
        <f t="shared" si="11"/>
        <v>#DIV/0!</v>
      </c>
      <c r="Y112" s="5">
        <f t="shared" si="12"/>
        <v>0</v>
      </c>
      <c r="AA112" s="5">
        <f t="shared" si="13"/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</row>
    <row r="113" spans="1:77">
      <c r="A113" s="5" t="s">
        <v>171</v>
      </c>
      <c r="B113" s="5">
        <v>2143014216</v>
      </c>
      <c r="C113" s="5" t="s">
        <v>180</v>
      </c>
      <c r="D113" s="5" t="s">
        <v>180</v>
      </c>
      <c r="E113" s="5" t="s">
        <v>971</v>
      </c>
      <c r="G113" s="5" t="s">
        <v>179</v>
      </c>
      <c r="H113" s="23">
        <f>VLOOKUP($B113,'2022年下学期'!$B:$AE,16,FALSE)</f>
        <v>1637</v>
      </c>
      <c r="I113" s="23">
        <f>VLOOKUP($B113,'2022年下学期'!$B:$AE,17,FALSE)</f>
        <v>38</v>
      </c>
      <c r="J113" s="23">
        <f>VLOOKUP($B113,'2022年下学期'!$B:$AE,18,FALSE)</f>
        <v>97</v>
      </c>
      <c r="K113" s="23">
        <f t="shared" si="7"/>
        <v>1271</v>
      </c>
      <c r="L113" s="23">
        <f t="shared" si="8"/>
        <v>28</v>
      </c>
      <c r="M113" s="23">
        <f t="shared" si="9"/>
        <v>67</v>
      </c>
      <c r="N113" s="5">
        <v>1271</v>
      </c>
      <c r="O113" s="5">
        <v>28</v>
      </c>
      <c r="P113" s="5">
        <v>67</v>
      </c>
      <c r="Q113" s="5" t="s">
        <v>447</v>
      </c>
      <c r="R113" s="5">
        <v>0</v>
      </c>
      <c r="S113" s="5">
        <v>0</v>
      </c>
      <c r="T113" s="5">
        <v>28</v>
      </c>
      <c r="U113" s="5">
        <v>67</v>
      </c>
      <c r="W113" s="5">
        <f t="shared" si="10"/>
        <v>0</v>
      </c>
      <c r="X113" s="5">
        <f t="shared" si="11"/>
        <v>13219.4666666667</v>
      </c>
      <c r="Y113" s="5">
        <f t="shared" si="12"/>
        <v>0</v>
      </c>
      <c r="AA113" s="5">
        <f t="shared" si="13"/>
        <v>0</v>
      </c>
      <c r="AB113" s="5">
        <v>1291</v>
      </c>
      <c r="AC113" s="5">
        <v>1159</v>
      </c>
      <c r="AD113" s="5">
        <v>57</v>
      </c>
      <c r="AE113" s="5">
        <v>829248</v>
      </c>
      <c r="AF113" s="5">
        <v>753509.6</v>
      </c>
      <c r="AG113" s="5">
        <v>19770.4</v>
      </c>
      <c r="AH113" s="5">
        <v>55968</v>
      </c>
      <c r="AI113" s="5">
        <v>13219.4666666667</v>
      </c>
      <c r="AJ113" s="5">
        <v>313</v>
      </c>
      <c r="AK113" s="5">
        <v>283</v>
      </c>
      <c r="AL113" s="5">
        <v>23</v>
      </c>
      <c r="AM113" s="5">
        <v>202480</v>
      </c>
      <c r="AN113" s="5">
        <v>180146.7</v>
      </c>
      <c r="AO113" s="5">
        <v>8829.3</v>
      </c>
      <c r="AP113" s="5">
        <v>13504</v>
      </c>
      <c r="AQ113" s="5">
        <v>210</v>
      </c>
      <c r="AR113" s="5">
        <v>192</v>
      </c>
      <c r="AS113" s="5">
        <v>17</v>
      </c>
      <c r="AT113" s="5">
        <v>138240</v>
      </c>
      <c r="AU113" s="5">
        <v>127400.6</v>
      </c>
      <c r="AV113" s="5">
        <v>1623.39999999999</v>
      </c>
      <c r="AW113" s="5">
        <v>9216</v>
      </c>
      <c r="AX113" s="5">
        <v>236</v>
      </c>
      <c r="AY113" s="5">
        <v>219</v>
      </c>
      <c r="AZ113" s="5">
        <v>18</v>
      </c>
      <c r="BA113" s="5">
        <v>155888</v>
      </c>
      <c r="BB113" s="5">
        <v>141834</v>
      </c>
      <c r="BC113" s="5">
        <v>3654</v>
      </c>
      <c r="BD113" s="5">
        <v>10400</v>
      </c>
      <c r="BE113" s="5">
        <v>232</v>
      </c>
      <c r="BF113" s="5">
        <v>202</v>
      </c>
      <c r="BG113" s="5">
        <v>17</v>
      </c>
      <c r="BH113" s="5">
        <v>145440</v>
      </c>
      <c r="BI113" s="5">
        <v>130912.6</v>
      </c>
      <c r="BJ113" s="5">
        <v>4831.39999999999</v>
      </c>
      <c r="BK113" s="5">
        <v>9696</v>
      </c>
      <c r="BL113" s="5">
        <v>159</v>
      </c>
      <c r="BM113" s="5">
        <v>134</v>
      </c>
      <c r="BN113" s="5">
        <v>13</v>
      </c>
      <c r="BO113" s="5">
        <v>96480</v>
      </c>
      <c r="BP113" s="5">
        <v>89349.9</v>
      </c>
      <c r="BQ113" s="5">
        <v>698.100000000006</v>
      </c>
      <c r="BR113" s="5">
        <v>6432</v>
      </c>
      <c r="BS113" s="5">
        <v>141</v>
      </c>
      <c r="BT113" s="5">
        <v>126</v>
      </c>
      <c r="BU113" s="5">
        <v>14</v>
      </c>
      <c r="BV113" s="5">
        <v>90720</v>
      </c>
      <c r="BW113" s="5">
        <v>83865.8</v>
      </c>
      <c r="BX113" s="5">
        <v>134.199999999997</v>
      </c>
      <c r="BY113" s="5">
        <v>6720</v>
      </c>
    </row>
    <row r="114" spans="1:95">
      <c r="A114" s="5" t="s">
        <v>171</v>
      </c>
      <c r="B114" s="5">
        <v>3143014036</v>
      </c>
      <c r="C114" s="5" t="s">
        <v>182</v>
      </c>
      <c r="D114" s="5" t="s">
        <v>182</v>
      </c>
      <c r="E114" s="5" t="s">
        <v>37</v>
      </c>
      <c r="G114" s="5" t="s">
        <v>183</v>
      </c>
      <c r="H114" s="23">
        <f>VLOOKUP($B114,'2022年下学期'!$B:$AE,16,FALSE)</f>
        <v>1961</v>
      </c>
      <c r="I114" s="23">
        <f>VLOOKUP($B114,'2022年下学期'!$B:$AE,17,FALSE)</f>
        <v>37</v>
      </c>
      <c r="J114" s="23">
        <f>VLOOKUP($B114,'2022年下学期'!$B:$AE,18,FALSE)</f>
        <v>140</v>
      </c>
      <c r="K114" s="23">
        <f t="shared" si="7"/>
        <v>2106</v>
      </c>
      <c r="L114" s="23">
        <f t="shared" si="8"/>
        <v>39</v>
      </c>
      <c r="M114" s="23">
        <f t="shared" si="9"/>
        <v>146</v>
      </c>
      <c r="N114" s="5">
        <v>2106</v>
      </c>
      <c r="O114" s="5">
        <v>0</v>
      </c>
      <c r="P114" s="5">
        <v>0</v>
      </c>
      <c r="Q114" s="5" t="s">
        <v>445</v>
      </c>
      <c r="R114" s="5">
        <v>39</v>
      </c>
      <c r="S114" s="5">
        <v>146</v>
      </c>
      <c r="T114" s="5">
        <v>39</v>
      </c>
      <c r="U114" s="5">
        <v>146</v>
      </c>
      <c r="W114" s="5">
        <f t="shared" si="10"/>
        <v>0</v>
      </c>
      <c r="X114" s="5">
        <f t="shared" si="11"/>
        <v>8180.25</v>
      </c>
      <c r="Y114" s="5">
        <f t="shared" si="12"/>
        <v>0</v>
      </c>
      <c r="AA114" s="5">
        <f t="shared" si="13"/>
        <v>0</v>
      </c>
      <c r="AB114" s="5">
        <v>2063</v>
      </c>
      <c r="AC114" s="5">
        <v>1917</v>
      </c>
      <c r="AD114" s="5">
        <v>140</v>
      </c>
      <c r="AE114" s="5">
        <v>1380240</v>
      </c>
      <c r="AF114" s="5">
        <v>1145235</v>
      </c>
      <c r="AG114" s="5">
        <v>58583.47</v>
      </c>
      <c r="AH114" s="5">
        <v>174928</v>
      </c>
      <c r="AI114" s="5">
        <v>8180.25</v>
      </c>
      <c r="BZ114" s="5">
        <v>698</v>
      </c>
      <c r="CA114" s="5">
        <v>655</v>
      </c>
      <c r="CC114" s="5">
        <v>471600</v>
      </c>
      <c r="CG114" s="5">
        <v>679</v>
      </c>
      <c r="CH114" s="5">
        <v>634</v>
      </c>
      <c r="CJ114" s="5">
        <v>456480</v>
      </c>
      <c r="CN114" s="5">
        <v>686</v>
      </c>
      <c r="CO114" s="5">
        <v>628</v>
      </c>
      <c r="CQ114" s="5">
        <v>452160</v>
      </c>
    </row>
    <row r="115" spans="1:35">
      <c r="A115" s="5" t="s">
        <v>171</v>
      </c>
      <c r="B115" s="5">
        <v>3143014041</v>
      </c>
      <c r="C115" s="5" t="s">
        <v>184</v>
      </c>
      <c r="D115" s="5" t="s">
        <v>180</v>
      </c>
      <c r="F115" s="5" t="s">
        <v>972</v>
      </c>
      <c r="G115" s="5" t="s">
        <v>179</v>
      </c>
      <c r="H115" s="23">
        <f>VLOOKUP($B115,'2022年下学期'!$B:$AE,16,FALSE)</f>
        <v>0</v>
      </c>
      <c r="I115" s="23">
        <f>VLOOKUP($B115,'2022年下学期'!$B:$AE,17,FALSE)</f>
        <v>0</v>
      </c>
      <c r="J115" s="23">
        <f>VLOOKUP($B115,'2022年下学期'!$B:$AE,18,FALSE)</f>
        <v>2</v>
      </c>
      <c r="K115" s="23">
        <f t="shared" si="7"/>
        <v>15</v>
      </c>
      <c r="L115" s="23">
        <f t="shared" si="8"/>
        <v>1</v>
      </c>
      <c r="M115" s="23">
        <f t="shared" si="9"/>
        <v>3</v>
      </c>
      <c r="N115" s="5">
        <v>15</v>
      </c>
      <c r="O115" s="5">
        <v>1</v>
      </c>
      <c r="P115" s="5">
        <v>3</v>
      </c>
      <c r="Q115" s="5" t="s">
        <v>455</v>
      </c>
      <c r="R115" s="5">
        <v>0</v>
      </c>
      <c r="S115" s="5">
        <v>0</v>
      </c>
      <c r="T115" s="5">
        <v>1</v>
      </c>
      <c r="U115" s="5">
        <v>3</v>
      </c>
      <c r="W115" s="5">
        <f t="shared" si="10"/>
        <v>2600</v>
      </c>
      <c r="X115" s="5">
        <f t="shared" si="11"/>
        <v>866.666666666667</v>
      </c>
      <c r="Y115" s="5">
        <f t="shared" si="12"/>
        <v>0</v>
      </c>
      <c r="AA115" s="5">
        <f t="shared" si="13"/>
        <v>2600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</row>
    <row r="116" spans="1:77">
      <c r="A116" s="5" t="s">
        <v>186</v>
      </c>
      <c r="B116" s="5">
        <v>2143008211</v>
      </c>
      <c r="C116" s="5" t="s">
        <v>187</v>
      </c>
      <c r="D116" s="5" t="s">
        <v>187</v>
      </c>
      <c r="E116" s="5" t="s">
        <v>37</v>
      </c>
      <c r="G116" s="5" t="s">
        <v>188</v>
      </c>
      <c r="H116" s="23">
        <f>VLOOKUP($B116,'2022年下学期'!$B:$AE,16,FALSE)</f>
        <v>104</v>
      </c>
      <c r="I116" s="23">
        <f>VLOOKUP($B116,'2022年下学期'!$B:$AE,17,FALSE)</f>
        <v>6</v>
      </c>
      <c r="J116" s="23">
        <f>VLOOKUP($B116,'2022年下学期'!$B:$AE,18,FALSE)</f>
        <v>0</v>
      </c>
      <c r="K116" s="23">
        <f t="shared" si="7"/>
        <v>98</v>
      </c>
      <c r="L116" s="23">
        <f t="shared" si="8"/>
        <v>6</v>
      </c>
      <c r="M116" s="23">
        <f t="shared" si="9"/>
        <v>9</v>
      </c>
      <c r="N116" s="5">
        <v>98</v>
      </c>
      <c r="O116" s="5">
        <v>6</v>
      </c>
      <c r="P116" s="5">
        <v>9</v>
      </c>
      <c r="Q116" s="5" t="s">
        <v>447</v>
      </c>
      <c r="R116" s="5">
        <v>0</v>
      </c>
      <c r="S116" s="5">
        <v>0</v>
      </c>
      <c r="T116" s="5">
        <v>6</v>
      </c>
      <c r="U116" s="5">
        <v>9</v>
      </c>
      <c r="W116" s="5">
        <f t="shared" si="10"/>
        <v>13800</v>
      </c>
      <c r="X116" s="5">
        <f t="shared" si="11"/>
        <v>5181.6</v>
      </c>
      <c r="Y116" s="5">
        <f t="shared" si="12"/>
        <v>6000</v>
      </c>
      <c r="AA116" s="5">
        <f t="shared" si="13"/>
        <v>19800</v>
      </c>
      <c r="AB116" s="5">
        <v>109</v>
      </c>
      <c r="AC116" s="5">
        <v>54</v>
      </c>
      <c r="AD116" s="5">
        <v>10</v>
      </c>
      <c r="AE116" s="5">
        <v>38880</v>
      </c>
      <c r="AF116" s="5">
        <v>38016</v>
      </c>
      <c r="AG116" s="5">
        <v>0</v>
      </c>
      <c r="AH116" s="5">
        <v>864</v>
      </c>
      <c r="AI116" s="5">
        <v>3801.6</v>
      </c>
      <c r="AJ116" s="5">
        <v>23</v>
      </c>
      <c r="AK116" s="5">
        <v>10</v>
      </c>
      <c r="AL116" s="5">
        <v>1</v>
      </c>
      <c r="AM116" s="5">
        <v>7200</v>
      </c>
      <c r="AN116" s="5">
        <v>7040</v>
      </c>
      <c r="AP116" s="5">
        <v>160</v>
      </c>
      <c r="AQ116" s="5">
        <v>19</v>
      </c>
      <c r="AR116" s="5">
        <v>10</v>
      </c>
      <c r="AS116" s="5">
        <v>1</v>
      </c>
      <c r="AT116" s="5">
        <v>7200</v>
      </c>
      <c r="AU116" s="5">
        <v>7040</v>
      </c>
      <c r="AW116" s="5">
        <v>160</v>
      </c>
      <c r="AX116" s="5">
        <v>21</v>
      </c>
      <c r="AY116" s="5">
        <v>9</v>
      </c>
      <c r="AZ116" s="5">
        <v>2</v>
      </c>
      <c r="BA116" s="5">
        <v>6480</v>
      </c>
      <c r="BB116" s="5">
        <v>6336</v>
      </c>
      <c r="BD116" s="5">
        <v>144</v>
      </c>
      <c r="BE116" s="5">
        <v>15</v>
      </c>
      <c r="BF116" s="5">
        <v>8</v>
      </c>
      <c r="BG116" s="5">
        <v>2</v>
      </c>
      <c r="BH116" s="5">
        <v>5760</v>
      </c>
      <c r="BI116" s="5">
        <v>5632</v>
      </c>
      <c r="BK116" s="5">
        <v>128</v>
      </c>
      <c r="BL116" s="5">
        <v>16</v>
      </c>
      <c r="BM116" s="5">
        <v>8</v>
      </c>
      <c r="BN116" s="5">
        <v>2</v>
      </c>
      <c r="BO116" s="5">
        <v>5760</v>
      </c>
      <c r="BP116" s="5">
        <v>5632</v>
      </c>
      <c r="BR116" s="5">
        <v>128</v>
      </c>
      <c r="BS116" s="5">
        <v>15</v>
      </c>
      <c r="BT116" s="5">
        <v>9</v>
      </c>
      <c r="BU116" s="5">
        <v>2</v>
      </c>
      <c r="BV116" s="5">
        <v>6480</v>
      </c>
      <c r="BW116" s="5">
        <v>6336</v>
      </c>
      <c r="BY116" s="5">
        <v>144</v>
      </c>
    </row>
    <row r="117" spans="1:77">
      <c r="A117" s="5" t="s">
        <v>186</v>
      </c>
      <c r="B117" s="5">
        <v>2143012270</v>
      </c>
      <c r="C117" s="5" t="s">
        <v>189</v>
      </c>
      <c r="D117" s="5" t="s">
        <v>189</v>
      </c>
      <c r="E117" s="5" t="s">
        <v>37</v>
      </c>
      <c r="G117" s="5" t="s">
        <v>190</v>
      </c>
      <c r="H117" s="23">
        <f>VLOOKUP($B117,'2022年下学期'!$B:$AE,16,FALSE)</f>
        <v>224</v>
      </c>
      <c r="I117" s="23">
        <f>VLOOKUP($B117,'2022年下学期'!$B:$AE,17,FALSE)</f>
        <v>8</v>
      </c>
      <c r="J117" s="23">
        <f>VLOOKUP($B117,'2022年下学期'!$B:$AE,18,FALSE)</f>
        <v>15</v>
      </c>
      <c r="K117" s="23">
        <f t="shared" si="7"/>
        <v>257</v>
      </c>
      <c r="L117" s="23">
        <f t="shared" si="8"/>
        <v>9</v>
      </c>
      <c r="M117" s="23">
        <f t="shared" si="9"/>
        <v>16</v>
      </c>
      <c r="N117" s="5">
        <v>257</v>
      </c>
      <c r="O117" s="5">
        <v>9</v>
      </c>
      <c r="P117" s="5">
        <v>16</v>
      </c>
      <c r="Q117" s="5" t="s">
        <v>447</v>
      </c>
      <c r="R117" s="5">
        <v>0</v>
      </c>
      <c r="S117" s="5">
        <v>0</v>
      </c>
      <c r="T117" s="5">
        <v>9</v>
      </c>
      <c r="U117" s="5">
        <v>16</v>
      </c>
      <c r="W117" s="5">
        <f t="shared" si="10"/>
        <v>0</v>
      </c>
      <c r="X117" s="5">
        <f t="shared" si="11"/>
        <v>5445.875</v>
      </c>
      <c r="Y117" s="5">
        <f t="shared" si="12"/>
        <v>0</v>
      </c>
      <c r="AA117" s="5">
        <f t="shared" si="13"/>
        <v>0</v>
      </c>
      <c r="AB117" s="5">
        <v>260</v>
      </c>
      <c r="AC117" s="5">
        <v>134</v>
      </c>
      <c r="AD117" s="5">
        <v>16</v>
      </c>
      <c r="AE117" s="5">
        <v>94000</v>
      </c>
      <c r="AF117" s="5">
        <v>87134</v>
      </c>
      <c r="AG117" s="5">
        <v>3650</v>
      </c>
      <c r="AH117" s="5">
        <v>3216</v>
      </c>
      <c r="AI117" s="5">
        <v>5445.875</v>
      </c>
      <c r="AJ117" s="5">
        <v>34</v>
      </c>
      <c r="AK117" s="5">
        <v>21</v>
      </c>
      <c r="AL117" s="5">
        <v>2</v>
      </c>
      <c r="AM117" s="5">
        <v>14950</v>
      </c>
      <c r="AN117" s="5">
        <v>14446</v>
      </c>
      <c r="AP117" s="5">
        <v>504</v>
      </c>
      <c r="AQ117" s="5">
        <v>48</v>
      </c>
      <c r="AR117" s="5">
        <v>22</v>
      </c>
      <c r="AS117" s="5">
        <v>4</v>
      </c>
      <c r="AT117" s="5">
        <v>15480</v>
      </c>
      <c r="AU117" s="5">
        <v>14952</v>
      </c>
      <c r="AW117" s="5">
        <v>528</v>
      </c>
      <c r="AX117" s="5">
        <v>42</v>
      </c>
      <c r="AY117" s="5">
        <v>18</v>
      </c>
      <c r="AZ117" s="5">
        <v>2</v>
      </c>
      <c r="BA117" s="5">
        <v>12780</v>
      </c>
      <c r="BB117" s="5">
        <v>12036</v>
      </c>
      <c r="BD117" s="5">
        <v>744</v>
      </c>
      <c r="BE117" s="5">
        <v>45</v>
      </c>
      <c r="BF117" s="5">
        <v>14</v>
      </c>
      <c r="BG117" s="5">
        <v>4</v>
      </c>
      <c r="BH117" s="5">
        <v>8480</v>
      </c>
      <c r="BI117" s="5">
        <v>8144</v>
      </c>
      <c r="BK117" s="5">
        <v>336</v>
      </c>
      <c r="BL117" s="5">
        <v>38</v>
      </c>
      <c r="BM117" s="5">
        <v>35</v>
      </c>
      <c r="BN117" s="5">
        <v>4</v>
      </c>
      <c r="BO117" s="5">
        <v>25030</v>
      </c>
      <c r="BP117" s="5">
        <v>24430</v>
      </c>
      <c r="BR117" s="5">
        <v>600</v>
      </c>
      <c r="BS117" s="5">
        <v>55</v>
      </c>
      <c r="BT117" s="5">
        <v>34</v>
      </c>
      <c r="BU117" s="5">
        <v>6</v>
      </c>
      <c r="BV117" s="5">
        <v>24480</v>
      </c>
      <c r="BW117" s="5">
        <v>20014</v>
      </c>
      <c r="BX117" s="5">
        <v>3650</v>
      </c>
      <c r="BY117" s="5">
        <v>816</v>
      </c>
    </row>
    <row r="118" spans="1:77">
      <c r="A118" s="5" t="s">
        <v>186</v>
      </c>
      <c r="B118" s="5">
        <v>2143012312</v>
      </c>
      <c r="C118" s="5" t="s">
        <v>191</v>
      </c>
      <c r="D118" s="5" t="s">
        <v>191</v>
      </c>
      <c r="E118" s="5" t="s">
        <v>37</v>
      </c>
      <c r="G118" s="5" t="s">
        <v>190</v>
      </c>
      <c r="H118" s="23">
        <f>VLOOKUP($B118,'2022年下学期'!$B:$AE,16,FALSE)</f>
        <v>255</v>
      </c>
      <c r="I118" s="23">
        <f>VLOOKUP($B118,'2022年下学期'!$B:$AE,17,FALSE)</f>
        <v>9</v>
      </c>
      <c r="J118" s="23">
        <f>VLOOKUP($B118,'2022年下学期'!$B:$AE,18,FALSE)</f>
        <v>18</v>
      </c>
      <c r="K118" s="23">
        <f t="shared" si="7"/>
        <v>249</v>
      </c>
      <c r="L118" s="23">
        <f t="shared" si="8"/>
        <v>8</v>
      </c>
      <c r="M118" s="23">
        <f t="shared" si="9"/>
        <v>14</v>
      </c>
      <c r="N118" s="5">
        <v>249</v>
      </c>
      <c r="O118" s="5">
        <v>8</v>
      </c>
      <c r="P118" s="5">
        <v>14</v>
      </c>
      <c r="Q118" s="5" t="s">
        <v>447</v>
      </c>
      <c r="R118" s="5">
        <v>0</v>
      </c>
      <c r="S118" s="5">
        <v>0</v>
      </c>
      <c r="T118" s="5">
        <v>8</v>
      </c>
      <c r="U118" s="5">
        <v>14</v>
      </c>
      <c r="W118" s="5">
        <f t="shared" si="10"/>
        <v>0</v>
      </c>
      <c r="X118" s="5">
        <f t="shared" si="11"/>
        <v>10323.4666666667</v>
      </c>
      <c r="Y118" s="5">
        <f t="shared" si="12"/>
        <v>0</v>
      </c>
      <c r="AA118" s="5">
        <f t="shared" si="13"/>
        <v>0</v>
      </c>
      <c r="AB118" s="5">
        <v>247</v>
      </c>
      <c r="AC118" s="5">
        <v>233</v>
      </c>
      <c r="AD118" s="5">
        <v>15</v>
      </c>
      <c r="AE118" s="5">
        <v>161280</v>
      </c>
      <c r="AF118" s="5">
        <v>154852</v>
      </c>
      <c r="AG118" s="5">
        <v>2700</v>
      </c>
      <c r="AH118" s="5">
        <v>3728</v>
      </c>
      <c r="AI118" s="5">
        <v>10323.4666666667</v>
      </c>
      <c r="AJ118" s="5">
        <v>32</v>
      </c>
      <c r="AK118" s="5">
        <v>29</v>
      </c>
      <c r="AL118" s="5">
        <v>1</v>
      </c>
      <c r="AM118" s="5">
        <v>20160</v>
      </c>
      <c r="AN118" s="5">
        <v>19696</v>
      </c>
      <c r="AO118" s="5">
        <v>317</v>
      </c>
      <c r="AP118" s="5">
        <v>464</v>
      </c>
      <c r="AQ118" s="5">
        <v>35</v>
      </c>
      <c r="AR118" s="5">
        <v>33</v>
      </c>
      <c r="AS118" s="5">
        <v>1</v>
      </c>
      <c r="AT118" s="5">
        <v>23040</v>
      </c>
      <c r="AU118" s="5">
        <v>22512</v>
      </c>
      <c r="AV118" s="5">
        <v>360</v>
      </c>
      <c r="AW118" s="5">
        <v>528</v>
      </c>
      <c r="AX118" s="5">
        <v>36</v>
      </c>
      <c r="AY118" s="5">
        <v>34</v>
      </c>
      <c r="AZ118" s="5">
        <v>2</v>
      </c>
      <c r="BA118" s="5">
        <v>23400</v>
      </c>
      <c r="BB118" s="5">
        <v>22856</v>
      </c>
      <c r="BC118" s="5">
        <v>371</v>
      </c>
      <c r="BD118" s="5">
        <v>544</v>
      </c>
      <c r="BE118" s="5">
        <v>53</v>
      </c>
      <c r="BF118" s="5">
        <v>52</v>
      </c>
      <c r="BG118" s="5">
        <v>3</v>
      </c>
      <c r="BH118" s="5">
        <v>36360</v>
      </c>
      <c r="BI118" s="5">
        <v>35528</v>
      </c>
      <c r="BJ118" s="5">
        <v>568</v>
      </c>
      <c r="BK118" s="5">
        <v>832</v>
      </c>
      <c r="BL118" s="5">
        <v>45</v>
      </c>
      <c r="BM118" s="5">
        <v>42</v>
      </c>
      <c r="BN118" s="5">
        <v>2</v>
      </c>
      <c r="BO118" s="5">
        <v>28440</v>
      </c>
      <c r="BP118" s="5">
        <v>27768</v>
      </c>
      <c r="BQ118" s="5">
        <v>459</v>
      </c>
      <c r="BR118" s="5">
        <v>672</v>
      </c>
      <c r="BS118" s="5">
        <v>46</v>
      </c>
      <c r="BT118" s="5">
        <v>43</v>
      </c>
      <c r="BU118" s="5">
        <v>2</v>
      </c>
      <c r="BV118" s="5">
        <v>29880</v>
      </c>
      <c r="BW118" s="5">
        <v>29192</v>
      </c>
      <c r="BX118" s="5">
        <v>625</v>
      </c>
      <c r="BY118" s="5">
        <v>688</v>
      </c>
    </row>
    <row r="119" spans="1:77">
      <c r="A119" s="5" t="s">
        <v>186</v>
      </c>
      <c r="B119" s="5">
        <v>2143012317</v>
      </c>
      <c r="C119" s="5" t="s">
        <v>192</v>
      </c>
      <c r="D119" s="5" t="s">
        <v>192</v>
      </c>
      <c r="E119" s="5" t="s">
        <v>37</v>
      </c>
      <c r="G119" s="5" t="s">
        <v>188</v>
      </c>
      <c r="H119" s="23">
        <f>VLOOKUP($B119,'2022年下学期'!$B:$AE,16,FALSE)</f>
        <v>64</v>
      </c>
      <c r="I119" s="23">
        <f>VLOOKUP($B119,'2022年下学期'!$B:$AE,17,FALSE)</f>
        <v>5</v>
      </c>
      <c r="J119" s="23">
        <f>VLOOKUP($B119,'2022年下学期'!$B:$AE,18,FALSE)</f>
        <v>8</v>
      </c>
      <c r="K119" s="23">
        <f t="shared" si="7"/>
        <v>79</v>
      </c>
      <c r="L119" s="23">
        <f t="shared" si="8"/>
        <v>5</v>
      </c>
      <c r="M119" s="23">
        <f t="shared" si="9"/>
        <v>6</v>
      </c>
      <c r="N119" s="5">
        <v>79</v>
      </c>
      <c r="O119" s="5">
        <v>5</v>
      </c>
      <c r="P119" s="5">
        <v>6</v>
      </c>
      <c r="Q119" s="5" t="s">
        <v>447</v>
      </c>
      <c r="R119" s="5">
        <v>0</v>
      </c>
      <c r="S119" s="5">
        <v>0</v>
      </c>
      <c r="T119" s="5">
        <v>5</v>
      </c>
      <c r="U119" s="5">
        <v>6</v>
      </c>
      <c r="W119" s="5">
        <f t="shared" si="10"/>
        <v>11200</v>
      </c>
      <c r="X119" s="5">
        <f t="shared" si="11"/>
        <v>6970.66666666667</v>
      </c>
      <c r="Y119" s="5">
        <f t="shared" si="12"/>
        <v>11600</v>
      </c>
      <c r="AA119" s="5">
        <f t="shared" si="13"/>
        <v>22800</v>
      </c>
      <c r="AB119" s="5">
        <v>83</v>
      </c>
      <c r="AC119" s="5">
        <v>44</v>
      </c>
      <c r="AD119" s="5">
        <v>6</v>
      </c>
      <c r="AE119" s="5">
        <v>31680</v>
      </c>
      <c r="AF119" s="5">
        <v>30624</v>
      </c>
      <c r="AG119" s="5">
        <v>0</v>
      </c>
      <c r="AH119" s="5">
        <v>1056</v>
      </c>
      <c r="AI119" s="5">
        <v>5104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14</v>
      </c>
      <c r="AR119" s="5">
        <v>9</v>
      </c>
      <c r="AS119" s="5">
        <v>1</v>
      </c>
      <c r="AT119" s="5">
        <v>6480</v>
      </c>
      <c r="AU119" s="5">
        <v>6264</v>
      </c>
      <c r="AV119" s="5">
        <v>0</v>
      </c>
      <c r="AW119" s="5">
        <v>216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17</v>
      </c>
      <c r="BF119" s="5">
        <v>14</v>
      </c>
      <c r="BG119" s="5">
        <v>2</v>
      </c>
      <c r="BH119" s="5">
        <v>10080</v>
      </c>
      <c r="BI119" s="5">
        <v>9744</v>
      </c>
      <c r="BK119" s="5">
        <v>336</v>
      </c>
      <c r="BM119" s="5">
        <v>6</v>
      </c>
      <c r="BN119" s="5">
        <v>1</v>
      </c>
      <c r="BO119" s="5">
        <v>4320</v>
      </c>
      <c r="BP119" s="5">
        <v>4176</v>
      </c>
      <c r="BR119" s="5">
        <v>144</v>
      </c>
      <c r="BT119" s="5">
        <v>15</v>
      </c>
      <c r="BU119" s="5">
        <v>2</v>
      </c>
      <c r="BV119" s="5">
        <v>10800</v>
      </c>
      <c r="BW119" s="5">
        <v>10440</v>
      </c>
      <c r="BY119" s="5">
        <v>360</v>
      </c>
    </row>
    <row r="120" spans="1:76">
      <c r="A120" s="5" t="s">
        <v>186</v>
      </c>
      <c r="B120" s="5">
        <v>2143012546</v>
      </c>
      <c r="C120" s="5" t="s">
        <v>193</v>
      </c>
      <c r="D120" s="5" t="s">
        <v>193</v>
      </c>
      <c r="E120" s="5" t="s">
        <v>37</v>
      </c>
      <c r="G120" s="5" t="s">
        <v>190</v>
      </c>
      <c r="H120" s="23">
        <f>VLOOKUP($B120,'2022年下学期'!$B:$AE,16,FALSE)</f>
        <v>38</v>
      </c>
      <c r="I120" s="23">
        <f>VLOOKUP($B120,'2022年下学期'!$B:$AE,17,FALSE)</f>
        <v>3</v>
      </c>
      <c r="J120" s="23">
        <f>VLOOKUP($B120,'2022年下学期'!$B:$AE,18,FALSE)</f>
        <v>7</v>
      </c>
      <c r="K120" s="23">
        <f t="shared" si="7"/>
        <v>37</v>
      </c>
      <c r="L120" s="23">
        <f t="shared" si="8"/>
        <v>3</v>
      </c>
      <c r="M120" s="23">
        <f t="shared" si="9"/>
        <v>5</v>
      </c>
      <c r="N120" s="5">
        <v>37</v>
      </c>
      <c r="O120" s="5">
        <v>3</v>
      </c>
      <c r="P120" s="5">
        <v>5</v>
      </c>
      <c r="Q120" s="5" t="s">
        <v>455</v>
      </c>
      <c r="R120" s="5">
        <v>0</v>
      </c>
      <c r="S120" s="5">
        <v>0</v>
      </c>
      <c r="T120" s="5">
        <v>3</v>
      </c>
      <c r="U120" s="5">
        <v>5</v>
      </c>
      <c r="W120" s="5">
        <f t="shared" si="10"/>
        <v>7000</v>
      </c>
      <c r="X120" s="5">
        <f t="shared" si="11"/>
        <v>5152.8</v>
      </c>
      <c r="Y120" s="5">
        <f t="shared" si="12"/>
        <v>7400</v>
      </c>
      <c r="AA120" s="5">
        <f t="shared" si="13"/>
        <v>14400</v>
      </c>
      <c r="AB120" s="5">
        <v>38</v>
      </c>
      <c r="AC120" s="5">
        <v>26</v>
      </c>
      <c r="AD120" s="5">
        <v>5</v>
      </c>
      <c r="AE120" s="5">
        <v>18098</v>
      </c>
      <c r="AF120" s="5">
        <v>18764</v>
      </c>
      <c r="AG120" s="5">
        <v>0</v>
      </c>
      <c r="AI120" s="5">
        <v>3752.8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8</v>
      </c>
      <c r="AR120" s="5">
        <v>6</v>
      </c>
      <c r="AS120" s="5">
        <v>1</v>
      </c>
      <c r="AT120" s="5">
        <v>3698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10</v>
      </c>
      <c r="BF120" s="5">
        <v>8</v>
      </c>
      <c r="BG120" s="5">
        <v>2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20</v>
      </c>
      <c r="BT120" s="5">
        <v>12</v>
      </c>
      <c r="BU120" s="5">
        <v>2</v>
      </c>
      <c r="BV120" s="5">
        <v>8640</v>
      </c>
      <c r="BW120" s="5">
        <v>0</v>
      </c>
      <c r="BX120" s="5">
        <v>0</v>
      </c>
    </row>
    <row r="121" spans="1:77">
      <c r="A121" s="5" t="s">
        <v>186</v>
      </c>
      <c r="B121" s="5">
        <v>2143012554</v>
      </c>
      <c r="C121" s="5" t="s">
        <v>194</v>
      </c>
      <c r="D121" s="5" t="s">
        <v>194</v>
      </c>
      <c r="E121" s="5" t="s">
        <v>37</v>
      </c>
      <c r="G121" s="5" t="s">
        <v>188</v>
      </c>
      <c r="H121" s="23">
        <f>VLOOKUP($B121,'2022年下学期'!$B:$AE,16,FALSE)</f>
        <v>134</v>
      </c>
      <c r="I121" s="23">
        <f>VLOOKUP($B121,'2022年下学期'!$B:$AE,17,FALSE)</f>
        <v>6</v>
      </c>
      <c r="J121" s="23">
        <f>VLOOKUP($B121,'2022年下学期'!$B:$AE,18,FALSE)</f>
        <v>9</v>
      </c>
      <c r="K121" s="23">
        <f t="shared" si="7"/>
        <v>163</v>
      </c>
      <c r="L121" s="23">
        <f t="shared" si="8"/>
        <v>6</v>
      </c>
      <c r="M121" s="23">
        <f t="shared" si="9"/>
        <v>10</v>
      </c>
      <c r="N121" s="5">
        <v>163</v>
      </c>
      <c r="O121" s="5">
        <v>6</v>
      </c>
      <c r="P121" s="5">
        <v>10</v>
      </c>
      <c r="Q121" s="5" t="s">
        <v>447</v>
      </c>
      <c r="R121" s="5">
        <v>0</v>
      </c>
      <c r="S121" s="5">
        <v>0</v>
      </c>
      <c r="T121" s="5">
        <v>6</v>
      </c>
      <c r="U121" s="5">
        <v>10</v>
      </c>
      <c r="W121" s="5">
        <f t="shared" si="10"/>
        <v>7000</v>
      </c>
      <c r="X121" s="5">
        <f t="shared" si="11"/>
        <v>9492.44444444445</v>
      </c>
      <c r="Y121" s="5">
        <f t="shared" si="12"/>
        <v>6900</v>
      </c>
      <c r="AA121" s="5">
        <f t="shared" si="13"/>
        <v>13900</v>
      </c>
      <c r="AB121" s="5">
        <v>158</v>
      </c>
      <c r="AC121" s="5">
        <v>114</v>
      </c>
      <c r="AD121" s="5">
        <v>9</v>
      </c>
      <c r="AE121" s="5">
        <v>82080</v>
      </c>
      <c r="AF121" s="5">
        <v>78432</v>
      </c>
      <c r="AG121" s="5">
        <v>0</v>
      </c>
      <c r="AH121" s="5">
        <v>3648</v>
      </c>
      <c r="AI121" s="5">
        <v>8714.66666666667</v>
      </c>
      <c r="AJ121" s="5">
        <v>19</v>
      </c>
      <c r="AK121" s="5">
        <v>12</v>
      </c>
      <c r="AL121" s="5">
        <v>1</v>
      </c>
      <c r="AM121" s="5">
        <v>8640</v>
      </c>
      <c r="AN121" s="5">
        <v>8256</v>
      </c>
      <c r="AO121" s="5">
        <v>0</v>
      </c>
      <c r="AP121" s="5">
        <v>384</v>
      </c>
      <c r="AQ121" s="5">
        <v>20</v>
      </c>
      <c r="AR121" s="5">
        <v>10</v>
      </c>
      <c r="AS121" s="5">
        <v>1</v>
      </c>
      <c r="AT121" s="5">
        <v>7200</v>
      </c>
      <c r="AU121" s="5">
        <v>6880</v>
      </c>
      <c r="AV121" s="5">
        <v>0</v>
      </c>
      <c r="AW121" s="5">
        <v>320</v>
      </c>
      <c r="AX121" s="5">
        <v>23</v>
      </c>
      <c r="AY121" s="5">
        <v>21</v>
      </c>
      <c r="AZ121" s="5">
        <v>1</v>
      </c>
      <c r="BA121" s="5">
        <v>15120</v>
      </c>
      <c r="BB121" s="5">
        <v>14448</v>
      </c>
      <c r="BC121" s="5">
        <v>0</v>
      </c>
      <c r="BD121" s="5">
        <v>672</v>
      </c>
      <c r="BE121" s="5">
        <v>28</v>
      </c>
      <c r="BF121" s="5">
        <v>16</v>
      </c>
      <c r="BG121" s="5">
        <v>2</v>
      </c>
      <c r="BH121" s="5">
        <v>11520</v>
      </c>
      <c r="BI121" s="5">
        <v>11008</v>
      </c>
      <c r="BJ121" s="5">
        <v>0</v>
      </c>
      <c r="BK121" s="5">
        <v>512</v>
      </c>
      <c r="BL121" s="5">
        <v>29</v>
      </c>
      <c r="BM121" s="5">
        <v>21</v>
      </c>
      <c r="BN121" s="5">
        <v>2</v>
      </c>
      <c r="BO121" s="5">
        <v>15120</v>
      </c>
      <c r="BP121" s="5">
        <v>14448</v>
      </c>
      <c r="BQ121" s="5">
        <v>0</v>
      </c>
      <c r="BR121" s="5">
        <v>672</v>
      </c>
      <c r="BS121" s="5">
        <v>39</v>
      </c>
      <c r="BT121" s="5">
        <v>34</v>
      </c>
      <c r="BU121" s="5">
        <v>2</v>
      </c>
      <c r="BV121" s="5">
        <v>24480</v>
      </c>
      <c r="BW121" s="5">
        <v>23392</v>
      </c>
      <c r="BX121" s="5">
        <v>0</v>
      </c>
      <c r="BY121" s="5">
        <v>1088</v>
      </c>
    </row>
    <row r="122" spans="1:70">
      <c r="A122" s="5" t="s">
        <v>186</v>
      </c>
      <c r="B122" s="5">
        <v>2143012601</v>
      </c>
      <c r="C122" s="5" t="s">
        <v>195</v>
      </c>
      <c r="D122" s="5" t="s">
        <v>195</v>
      </c>
      <c r="E122" s="5" t="s">
        <v>37</v>
      </c>
      <c r="G122" s="5" t="s">
        <v>190</v>
      </c>
      <c r="H122" s="23">
        <f>VLOOKUP($B122,'2022年下学期'!$B:$AE,16,FALSE)</f>
        <v>38</v>
      </c>
      <c r="I122" s="23">
        <f>VLOOKUP($B122,'2022年下学期'!$B:$AE,17,FALSE)</f>
        <v>4</v>
      </c>
      <c r="J122" s="23">
        <f>VLOOKUP($B122,'2022年下学期'!$B:$AE,18,FALSE)</f>
        <v>6</v>
      </c>
      <c r="K122" s="23">
        <f t="shared" si="7"/>
        <v>40</v>
      </c>
      <c r="L122" s="23">
        <f t="shared" si="8"/>
        <v>3</v>
      </c>
      <c r="M122" s="23">
        <f t="shared" si="9"/>
        <v>6</v>
      </c>
      <c r="N122" s="5">
        <v>40</v>
      </c>
      <c r="O122" s="5">
        <v>3</v>
      </c>
      <c r="P122" s="5">
        <v>6</v>
      </c>
      <c r="Q122" s="5" t="s">
        <v>447</v>
      </c>
      <c r="R122" s="5">
        <v>0</v>
      </c>
      <c r="S122" s="5">
        <v>0</v>
      </c>
      <c r="T122" s="5">
        <v>3</v>
      </c>
      <c r="U122" s="5">
        <v>6</v>
      </c>
      <c r="W122" s="5">
        <f t="shared" si="10"/>
        <v>7200</v>
      </c>
      <c r="X122" s="5">
        <f t="shared" si="11"/>
        <v>6364</v>
      </c>
      <c r="Y122" s="5">
        <f t="shared" si="12"/>
        <v>9200</v>
      </c>
      <c r="AA122" s="5">
        <f t="shared" si="13"/>
        <v>16400</v>
      </c>
      <c r="AB122" s="5">
        <v>43</v>
      </c>
      <c r="AC122" s="5">
        <v>35</v>
      </c>
      <c r="AD122" s="5">
        <v>5</v>
      </c>
      <c r="AE122" s="5">
        <v>25200</v>
      </c>
      <c r="AF122" s="5">
        <v>24620</v>
      </c>
      <c r="AG122" s="5">
        <v>0</v>
      </c>
      <c r="AH122" s="5">
        <v>560</v>
      </c>
      <c r="AI122" s="5">
        <v>4924</v>
      </c>
      <c r="AJ122" s="5">
        <v>13</v>
      </c>
      <c r="AK122" s="5">
        <v>13</v>
      </c>
      <c r="AL122" s="5">
        <v>2</v>
      </c>
      <c r="AM122" s="5">
        <v>9360</v>
      </c>
      <c r="AN122" s="5">
        <v>9152</v>
      </c>
      <c r="AP122" s="5">
        <v>208</v>
      </c>
      <c r="AX122" s="5">
        <v>14</v>
      </c>
      <c r="AY122" s="5">
        <v>14</v>
      </c>
      <c r="AZ122" s="5">
        <v>2</v>
      </c>
      <c r="BA122" s="5">
        <v>10080</v>
      </c>
      <c r="BB122" s="5">
        <v>9856</v>
      </c>
      <c r="BD122" s="5">
        <v>224</v>
      </c>
      <c r="BL122" s="5">
        <v>8</v>
      </c>
      <c r="BM122" s="5">
        <v>8</v>
      </c>
      <c r="BN122" s="5">
        <v>2</v>
      </c>
      <c r="BO122" s="5">
        <v>5760</v>
      </c>
      <c r="BP122" s="5">
        <v>5632</v>
      </c>
      <c r="BR122" s="5">
        <v>128</v>
      </c>
    </row>
    <row r="123" spans="1:35">
      <c r="A123" s="5" t="s">
        <v>186</v>
      </c>
      <c r="B123" s="5">
        <v>2143012606</v>
      </c>
      <c r="C123" s="5" t="s">
        <v>196</v>
      </c>
      <c r="D123" s="5" t="s">
        <v>192</v>
      </c>
      <c r="F123" s="5" t="s">
        <v>973</v>
      </c>
      <c r="G123" s="5" t="s">
        <v>188</v>
      </c>
      <c r="H123" s="23">
        <f>VLOOKUP($B123,'2022年下学期'!$B:$AE,16,FALSE)</f>
        <v>0</v>
      </c>
      <c r="I123" s="23">
        <f>VLOOKUP($B123,'2022年下学期'!$B:$AE,17,FALSE)</f>
        <v>0</v>
      </c>
      <c r="J123" s="23">
        <f>VLOOKUP($B123,'2022年下学期'!$B:$AE,18,FALSE)</f>
        <v>0</v>
      </c>
      <c r="K123" s="23">
        <f t="shared" si="7"/>
        <v>7</v>
      </c>
      <c r="L123" s="23">
        <f t="shared" si="8"/>
        <v>1</v>
      </c>
      <c r="M123" s="23">
        <f t="shared" si="9"/>
        <v>1</v>
      </c>
      <c r="N123" s="5">
        <v>7</v>
      </c>
      <c r="O123" s="5">
        <v>1</v>
      </c>
      <c r="P123" s="5">
        <v>1</v>
      </c>
      <c r="Q123" s="5" t="s">
        <v>455</v>
      </c>
      <c r="R123" s="5">
        <v>0</v>
      </c>
      <c r="S123" s="5">
        <v>0</v>
      </c>
      <c r="T123" s="5">
        <v>1</v>
      </c>
      <c r="U123" s="5">
        <v>1</v>
      </c>
      <c r="W123" s="5">
        <f t="shared" si="10"/>
        <v>0</v>
      </c>
      <c r="X123" s="5">
        <f t="shared" si="11"/>
        <v>0</v>
      </c>
      <c r="Y123" s="5">
        <f t="shared" si="12"/>
        <v>0</v>
      </c>
      <c r="AA123" s="5">
        <f t="shared" si="13"/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</row>
    <row r="124" spans="1:77">
      <c r="A124" s="5" t="s">
        <v>186</v>
      </c>
      <c r="B124" s="5">
        <v>2143012614</v>
      </c>
      <c r="C124" s="5" t="s">
        <v>197</v>
      </c>
      <c r="D124" s="5" t="s">
        <v>197</v>
      </c>
      <c r="E124" s="5" t="s">
        <v>37</v>
      </c>
      <c r="G124" s="5" t="s">
        <v>188</v>
      </c>
      <c r="H124" s="23">
        <f>VLOOKUP($B124,'2022年下学期'!$B:$AE,16,FALSE)</f>
        <v>36</v>
      </c>
      <c r="I124" s="23">
        <f>VLOOKUP($B124,'2022年下学期'!$B:$AE,17,FALSE)</f>
        <v>4</v>
      </c>
      <c r="J124" s="23">
        <f>VLOOKUP($B124,'2022年下学期'!$B:$AE,18,FALSE)</f>
        <v>8</v>
      </c>
      <c r="K124" s="23">
        <f t="shared" si="7"/>
        <v>53</v>
      </c>
      <c r="L124" s="23">
        <f t="shared" si="8"/>
        <v>4</v>
      </c>
      <c r="M124" s="23">
        <f t="shared" si="9"/>
        <v>6</v>
      </c>
      <c r="N124" s="5">
        <v>53</v>
      </c>
      <c r="O124" s="5">
        <v>4</v>
      </c>
      <c r="P124" s="5">
        <v>6</v>
      </c>
      <c r="Q124" s="5" t="s">
        <v>447</v>
      </c>
      <c r="R124" s="5">
        <v>0</v>
      </c>
      <c r="S124" s="5">
        <v>0</v>
      </c>
      <c r="T124" s="5">
        <v>4</v>
      </c>
      <c r="U124" s="5">
        <v>6</v>
      </c>
      <c r="W124" s="5">
        <f t="shared" si="10"/>
        <v>9200</v>
      </c>
      <c r="X124" s="5">
        <f t="shared" si="11"/>
        <v>3083.42857142857</v>
      </c>
      <c r="Y124" s="5">
        <f t="shared" si="12"/>
        <v>9600</v>
      </c>
      <c r="AA124" s="5">
        <f t="shared" si="13"/>
        <v>18800</v>
      </c>
      <c r="AB124" s="5">
        <v>53</v>
      </c>
      <c r="AC124" s="5">
        <v>18</v>
      </c>
      <c r="AD124" s="5">
        <v>7</v>
      </c>
      <c r="AE124" s="5">
        <v>12960</v>
      </c>
      <c r="AF124" s="5">
        <v>12384</v>
      </c>
      <c r="AG124" s="5">
        <v>0</v>
      </c>
      <c r="AH124" s="5">
        <v>576</v>
      </c>
      <c r="AI124" s="5">
        <v>1769.14285714286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8</v>
      </c>
      <c r="AR124" s="5">
        <v>5</v>
      </c>
      <c r="AS124" s="5">
        <v>1</v>
      </c>
      <c r="AT124" s="5">
        <v>3600</v>
      </c>
      <c r="AU124" s="5">
        <v>3440</v>
      </c>
      <c r="AV124" s="5">
        <v>0</v>
      </c>
      <c r="AW124" s="5">
        <v>160</v>
      </c>
      <c r="AX124" s="5">
        <v>11</v>
      </c>
      <c r="AY124" s="5">
        <v>9</v>
      </c>
      <c r="AZ124" s="5">
        <v>1</v>
      </c>
      <c r="BA124" s="5">
        <v>6480</v>
      </c>
      <c r="BB124" s="5">
        <v>6192</v>
      </c>
      <c r="BC124" s="5">
        <v>0</v>
      </c>
      <c r="BD124" s="5">
        <v>288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14</v>
      </c>
      <c r="BM124" s="5">
        <v>4</v>
      </c>
      <c r="BN124" s="5">
        <v>1</v>
      </c>
      <c r="BO124" s="5">
        <v>2880</v>
      </c>
      <c r="BP124" s="5">
        <v>2752</v>
      </c>
      <c r="BQ124" s="5">
        <v>0</v>
      </c>
      <c r="BR124" s="5">
        <v>128</v>
      </c>
      <c r="BS124" s="5">
        <v>20</v>
      </c>
      <c r="BT124" s="5">
        <v>0</v>
      </c>
      <c r="BU124" s="5">
        <v>1</v>
      </c>
      <c r="BV124" s="5">
        <v>0</v>
      </c>
      <c r="BW124" s="5">
        <v>0</v>
      </c>
      <c r="BX124" s="5">
        <v>0</v>
      </c>
      <c r="BY124" s="5">
        <v>0</v>
      </c>
    </row>
    <row r="125" spans="1:77">
      <c r="A125" s="5" t="s">
        <v>186</v>
      </c>
      <c r="B125" s="5">
        <v>2143012908</v>
      </c>
      <c r="C125" s="5" t="s">
        <v>198</v>
      </c>
      <c r="D125" s="5" t="s">
        <v>198</v>
      </c>
      <c r="E125" s="5" t="s">
        <v>37</v>
      </c>
      <c r="G125" s="5" t="s">
        <v>188</v>
      </c>
      <c r="H125" s="23">
        <f>VLOOKUP($B125,'2022年下学期'!$B:$AE,16,FALSE)</f>
        <v>92</v>
      </c>
      <c r="I125" s="23">
        <f>VLOOKUP($B125,'2022年下学期'!$B:$AE,17,FALSE)</f>
        <v>6</v>
      </c>
      <c r="J125" s="23">
        <f>VLOOKUP($B125,'2022年下学期'!$B:$AE,18,FALSE)</f>
        <v>9</v>
      </c>
      <c r="K125" s="23">
        <f t="shared" si="7"/>
        <v>110</v>
      </c>
      <c r="L125" s="23">
        <f t="shared" si="8"/>
        <v>6</v>
      </c>
      <c r="M125" s="23">
        <f t="shared" si="9"/>
        <v>10</v>
      </c>
      <c r="N125" s="5">
        <v>110</v>
      </c>
      <c r="O125" s="5">
        <v>6</v>
      </c>
      <c r="P125" s="5">
        <v>10</v>
      </c>
      <c r="Q125" s="5" t="s">
        <v>447</v>
      </c>
      <c r="R125" s="5">
        <v>0</v>
      </c>
      <c r="S125" s="5">
        <v>0</v>
      </c>
      <c r="T125" s="5">
        <v>6</v>
      </c>
      <c r="U125" s="5">
        <v>10</v>
      </c>
      <c r="W125" s="5">
        <f t="shared" si="10"/>
        <v>7000</v>
      </c>
      <c r="X125" s="5">
        <f t="shared" si="11"/>
        <v>2709.6</v>
      </c>
      <c r="Y125" s="5">
        <f t="shared" si="12"/>
        <v>13800</v>
      </c>
      <c r="AA125" s="5">
        <f t="shared" si="13"/>
        <v>20800</v>
      </c>
      <c r="AB125" s="5">
        <v>110</v>
      </c>
      <c r="AC125" s="5">
        <v>29</v>
      </c>
      <c r="AD125" s="5">
        <v>10</v>
      </c>
      <c r="AE125" s="5">
        <v>20560</v>
      </c>
      <c r="AF125" s="5">
        <v>20096</v>
      </c>
      <c r="AG125" s="5">
        <v>0</v>
      </c>
      <c r="AH125" s="5">
        <v>464</v>
      </c>
      <c r="AI125" s="5">
        <v>2009.6</v>
      </c>
      <c r="AJ125" s="5">
        <v>16</v>
      </c>
      <c r="AK125" s="5">
        <v>5</v>
      </c>
      <c r="AL125" s="5">
        <v>1</v>
      </c>
      <c r="AM125" s="5">
        <v>3400</v>
      </c>
      <c r="AN125" s="5">
        <v>3320</v>
      </c>
      <c r="AO125" s="5">
        <v>0</v>
      </c>
      <c r="AP125" s="5">
        <v>80</v>
      </c>
      <c r="AQ125" s="5">
        <v>9</v>
      </c>
      <c r="AR125" s="5">
        <v>2</v>
      </c>
      <c r="AS125" s="5">
        <v>1</v>
      </c>
      <c r="AT125" s="5">
        <v>1440</v>
      </c>
      <c r="AU125" s="5">
        <v>1408</v>
      </c>
      <c r="AV125" s="5">
        <v>0</v>
      </c>
      <c r="AW125" s="5">
        <v>32</v>
      </c>
      <c r="AX125" s="5">
        <v>15</v>
      </c>
      <c r="AY125" s="5">
        <v>3</v>
      </c>
      <c r="AZ125" s="5">
        <v>2</v>
      </c>
      <c r="BA125" s="5">
        <v>2040</v>
      </c>
      <c r="BB125" s="5">
        <v>1992</v>
      </c>
      <c r="BC125" s="5">
        <v>0</v>
      </c>
      <c r="BD125" s="5">
        <v>48</v>
      </c>
      <c r="BE125" s="5">
        <v>23</v>
      </c>
      <c r="BF125" s="5">
        <v>3</v>
      </c>
      <c r="BG125" s="5">
        <v>2</v>
      </c>
      <c r="BH125" s="5">
        <v>2160</v>
      </c>
      <c r="BI125" s="5">
        <v>2112</v>
      </c>
      <c r="BJ125" s="5">
        <v>0</v>
      </c>
      <c r="BK125" s="5">
        <v>48</v>
      </c>
      <c r="BL125" s="5">
        <v>25</v>
      </c>
      <c r="BM125" s="5">
        <v>4</v>
      </c>
      <c r="BN125" s="5">
        <v>2</v>
      </c>
      <c r="BO125" s="5">
        <v>2880</v>
      </c>
      <c r="BP125" s="5">
        <v>2816</v>
      </c>
      <c r="BQ125" s="5">
        <v>0</v>
      </c>
      <c r="BR125" s="5">
        <v>64</v>
      </c>
      <c r="BS125" s="5">
        <v>22</v>
      </c>
      <c r="BT125" s="5">
        <v>12</v>
      </c>
      <c r="BU125" s="5">
        <v>2</v>
      </c>
      <c r="BV125" s="5">
        <v>8640</v>
      </c>
      <c r="BW125" s="5">
        <v>8448</v>
      </c>
      <c r="BX125" s="5">
        <v>0</v>
      </c>
      <c r="BY125" s="5">
        <v>192</v>
      </c>
    </row>
    <row r="126" spans="1:77">
      <c r="A126" s="5" t="s">
        <v>186</v>
      </c>
      <c r="B126" s="5">
        <v>2143012942</v>
      </c>
      <c r="C126" s="5" t="s">
        <v>199</v>
      </c>
      <c r="D126" s="5" t="s">
        <v>199</v>
      </c>
      <c r="E126" s="5" t="s">
        <v>37</v>
      </c>
      <c r="G126" s="5" t="s">
        <v>200</v>
      </c>
      <c r="H126" s="23">
        <f>VLOOKUP($B126,'2022年下学期'!$B:$AE,16,FALSE)</f>
        <v>48</v>
      </c>
      <c r="I126" s="23">
        <f>VLOOKUP($B126,'2022年下学期'!$B:$AE,17,FALSE)</f>
        <v>4</v>
      </c>
      <c r="J126" s="23">
        <f>VLOOKUP($B126,'2022年下学期'!$B:$AE,18,FALSE)</f>
        <v>2</v>
      </c>
      <c r="K126" s="23">
        <f t="shared" si="7"/>
        <v>57</v>
      </c>
      <c r="L126" s="23">
        <f t="shared" si="8"/>
        <v>3</v>
      </c>
      <c r="M126" s="23">
        <f t="shared" si="9"/>
        <v>5</v>
      </c>
      <c r="N126" s="5">
        <v>57</v>
      </c>
      <c r="O126" s="5">
        <v>3</v>
      </c>
      <c r="P126" s="5">
        <v>5</v>
      </c>
      <c r="Q126" s="5" t="s">
        <v>447</v>
      </c>
      <c r="R126" s="5">
        <v>0</v>
      </c>
      <c r="S126" s="5">
        <v>0</v>
      </c>
      <c r="T126" s="5">
        <v>3</v>
      </c>
      <c r="U126" s="5">
        <v>5</v>
      </c>
      <c r="W126" s="5">
        <f t="shared" si="10"/>
        <v>7000</v>
      </c>
      <c r="X126" s="5">
        <f t="shared" si="11"/>
        <v>3793.6</v>
      </c>
      <c r="Y126" s="5">
        <f t="shared" si="12"/>
        <v>8400</v>
      </c>
      <c r="AA126" s="5">
        <f t="shared" si="13"/>
        <v>15400</v>
      </c>
      <c r="AB126" s="5">
        <v>55</v>
      </c>
      <c r="AC126" s="5">
        <v>18</v>
      </c>
      <c r="AD126" s="5">
        <v>5</v>
      </c>
      <c r="AE126" s="5">
        <v>12240</v>
      </c>
      <c r="AF126" s="5">
        <v>11968</v>
      </c>
      <c r="AG126" s="5">
        <v>0</v>
      </c>
      <c r="AH126" s="5">
        <v>272</v>
      </c>
      <c r="AI126" s="5">
        <v>2393.6</v>
      </c>
      <c r="AQ126" s="5">
        <v>17</v>
      </c>
      <c r="AR126" s="5">
        <v>3</v>
      </c>
      <c r="AS126" s="5">
        <v>1</v>
      </c>
      <c r="AT126" s="5">
        <v>2160</v>
      </c>
      <c r="AU126" s="5">
        <v>2112</v>
      </c>
      <c r="AV126" s="5">
        <v>0</v>
      </c>
      <c r="AW126" s="5">
        <v>48</v>
      </c>
      <c r="BE126" s="5">
        <v>22</v>
      </c>
      <c r="BF126" s="5">
        <v>7</v>
      </c>
      <c r="BG126" s="5">
        <v>2</v>
      </c>
      <c r="BH126" s="5">
        <v>5040</v>
      </c>
      <c r="BI126" s="5">
        <v>4928</v>
      </c>
      <c r="BJ126" s="5">
        <v>0</v>
      </c>
      <c r="BK126" s="5">
        <v>112</v>
      </c>
      <c r="BS126" s="5">
        <v>16</v>
      </c>
      <c r="BT126" s="5">
        <v>7</v>
      </c>
      <c r="BU126" s="5">
        <v>1</v>
      </c>
      <c r="BV126" s="5">
        <v>5040</v>
      </c>
      <c r="BW126" s="5">
        <v>4928</v>
      </c>
      <c r="BX126" s="5">
        <v>0</v>
      </c>
      <c r="BY126" s="5">
        <v>112</v>
      </c>
    </row>
    <row r="127" spans="1:35">
      <c r="A127" s="5" t="s">
        <v>186</v>
      </c>
      <c r="B127" s="5">
        <v>2143012943</v>
      </c>
      <c r="C127" s="5" t="s">
        <v>201</v>
      </c>
      <c r="D127" s="5" t="s">
        <v>201</v>
      </c>
      <c r="E127" s="5" t="s">
        <v>37</v>
      </c>
      <c r="G127" s="5" t="s">
        <v>200</v>
      </c>
      <c r="H127" s="23">
        <f>VLOOKUP($B127,'2022年下学期'!$B:$AE,16,FALSE)</f>
        <v>36</v>
      </c>
      <c r="I127" s="23">
        <f>VLOOKUP($B127,'2022年下学期'!$B:$AE,17,FALSE)</f>
        <v>5</v>
      </c>
      <c r="J127" s="23">
        <f>VLOOKUP($B127,'2022年下学期'!$B:$AE,18,FALSE)</f>
        <v>7</v>
      </c>
      <c r="K127" s="23">
        <f t="shared" si="7"/>
        <v>37</v>
      </c>
      <c r="L127" s="23">
        <f t="shared" si="8"/>
        <v>4</v>
      </c>
      <c r="M127" s="23">
        <f t="shared" si="9"/>
        <v>6</v>
      </c>
      <c r="N127" s="5">
        <v>37</v>
      </c>
      <c r="O127" s="5">
        <v>4</v>
      </c>
      <c r="P127" s="5">
        <v>6</v>
      </c>
      <c r="Q127" s="5" t="s">
        <v>447</v>
      </c>
      <c r="R127" s="5">
        <v>0</v>
      </c>
      <c r="S127" s="5">
        <v>0</v>
      </c>
      <c r="T127" s="5">
        <v>4</v>
      </c>
      <c r="U127" s="5">
        <v>6</v>
      </c>
      <c r="W127" s="5">
        <f t="shared" si="10"/>
        <v>9200</v>
      </c>
      <c r="X127" s="5">
        <f t="shared" si="11"/>
        <v>1533.33333333333</v>
      </c>
      <c r="Y127" s="5">
        <f t="shared" si="12"/>
        <v>11400</v>
      </c>
      <c r="AA127" s="5">
        <f t="shared" si="13"/>
        <v>20600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</row>
    <row r="128" spans="1:77">
      <c r="A128" s="5" t="s">
        <v>186</v>
      </c>
      <c r="B128" s="5">
        <v>2143012944</v>
      </c>
      <c r="C128" s="5" t="s">
        <v>202</v>
      </c>
      <c r="D128" s="5" t="s">
        <v>202</v>
      </c>
      <c r="E128" s="5" t="s">
        <v>37</v>
      </c>
      <c r="G128" s="5" t="s">
        <v>200</v>
      </c>
      <c r="H128" s="23">
        <f>VLOOKUP($B128,'2022年下学期'!$B:$AE,16,FALSE)</f>
        <v>22</v>
      </c>
      <c r="I128" s="23">
        <f>VLOOKUP($B128,'2022年下学期'!$B:$AE,17,FALSE)</f>
        <v>3</v>
      </c>
      <c r="J128" s="23">
        <f>VLOOKUP($B128,'2022年下学期'!$B:$AE,18,FALSE)</f>
        <v>5</v>
      </c>
      <c r="K128" s="23">
        <f t="shared" si="7"/>
        <v>39</v>
      </c>
      <c r="L128" s="23">
        <f t="shared" si="8"/>
        <v>4</v>
      </c>
      <c r="M128" s="23">
        <f t="shared" si="9"/>
        <v>3</v>
      </c>
      <c r="N128" s="5">
        <v>39</v>
      </c>
      <c r="O128" s="5">
        <v>4</v>
      </c>
      <c r="P128" s="5">
        <v>3</v>
      </c>
      <c r="Q128" s="5" t="s">
        <v>455</v>
      </c>
      <c r="R128" s="5">
        <v>0</v>
      </c>
      <c r="S128" s="5">
        <v>0</v>
      </c>
      <c r="T128" s="5">
        <v>4</v>
      </c>
      <c r="U128" s="5">
        <v>3</v>
      </c>
      <c r="W128" s="5">
        <f t="shared" si="10"/>
        <v>8600</v>
      </c>
      <c r="X128" s="5">
        <f t="shared" si="11"/>
        <v>5278.66666666667</v>
      </c>
      <c r="Y128" s="5">
        <f t="shared" si="12"/>
        <v>7000</v>
      </c>
      <c r="AA128" s="5">
        <f t="shared" si="13"/>
        <v>15600</v>
      </c>
      <c r="AB128" s="5">
        <v>39</v>
      </c>
      <c r="AC128" s="5">
        <v>34</v>
      </c>
      <c r="AD128" s="5">
        <v>6</v>
      </c>
      <c r="AE128" s="5">
        <v>23840</v>
      </c>
      <c r="AF128" s="5">
        <v>23072</v>
      </c>
      <c r="AG128" s="5">
        <v>0</v>
      </c>
      <c r="AH128" s="5">
        <v>768</v>
      </c>
      <c r="AI128" s="5">
        <v>3845.33333333333</v>
      </c>
      <c r="AJ128" s="5">
        <v>10</v>
      </c>
      <c r="AK128" s="5">
        <v>6</v>
      </c>
      <c r="AL128" s="5">
        <v>1</v>
      </c>
      <c r="AM128" s="5">
        <v>4320</v>
      </c>
      <c r="AN128" s="5">
        <v>4176</v>
      </c>
      <c r="AO128" s="5">
        <v>0</v>
      </c>
      <c r="AP128" s="5">
        <v>144</v>
      </c>
      <c r="AX128" s="5">
        <v>5</v>
      </c>
      <c r="AY128" s="5">
        <v>4</v>
      </c>
      <c r="AZ128" s="5">
        <v>1</v>
      </c>
      <c r="BA128" s="5">
        <v>2560</v>
      </c>
      <c r="BB128" s="5">
        <v>2488</v>
      </c>
      <c r="BC128" s="5">
        <v>0</v>
      </c>
      <c r="BD128" s="5">
        <v>72</v>
      </c>
      <c r="BE128" s="5">
        <v>10</v>
      </c>
      <c r="BF128" s="5">
        <v>10</v>
      </c>
      <c r="BG128" s="5">
        <v>2</v>
      </c>
      <c r="BH128" s="5">
        <v>6880</v>
      </c>
      <c r="BI128" s="5">
        <v>6664</v>
      </c>
      <c r="BJ128" s="5">
        <v>0</v>
      </c>
      <c r="BK128" s="5">
        <v>216</v>
      </c>
      <c r="BS128" s="5">
        <v>14</v>
      </c>
      <c r="BT128" s="5">
        <v>14</v>
      </c>
      <c r="BU128" s="5">
        <v>2</v>
      </c>
      <c r="BV128" s="5">
        <v>10080</v>
      </c>
      <c r="BW128" s="5">
        <v>9744</v>
      </c>
      <c r="BX128" s="5">
        <v>0</v>
      </c>
      <c r="BY128" s="5">
        <v>336</v>
      </c>
    </row>
    <row r="129" spans="1:77">
      <c r="A129" s="5" t="s">
        <v>186</v>
      </c>
      <c r="B129" s="5">
        <v>2143012945</v>
      </c>
      <c r="C129" s="5" t="s">
        <v>203</v>
      </c>
      <c r="D129" s="5" t="s">
        <v>203</v>
      </c>
      <c r="E129" s="5" t="s">
        <v>37</v>
      </c>
      <c r="G129" s="5" t="s">
        <v>200</v>
      </c>
      <c r="H129" s="23">
        <f>VLOOKUP($B129,'2022年下学期'!$B:$AE,16,FALSE)</f>
        <v>430</v>
      </c>
      <c r="I129" s="23">
        <f>VLOOKUP($B129,'2022年下学期'!$B:$AE,17,FALSE)</f>
        <v>12</v>
      </c>
      <c r="J129" s="23">
        <f>VLOOKUP($B129,'2022年下学期'!$B:$AE,18,FALSE)</f>
        <v>22</v>
      </c>
      <c r="K129" s="23">
        <f t="shared" si="7"/>
        <v>430</v>
      </c>
      <c r="L129" s="23">
        <f t="shared" si="8"/>
        <v>12</v>
      </c>
      <c r="M129" s="23">
        <f t="shared" si="9"/>
        <v>25</v>
      </c>
      <c r="N129" s="5">
        <v>430</v>
      </c>
      <c r="O129" s="5">
        <v>12</v>
      </c>
      <c r="P129" s="5">
        <v>25</v>
      </c>
      <c r="Q129" s="5" t="s">
        <v>447</v>
      </c>
      <c r="R129" s="5">
        <v>0</v>
      </c>
      <c r="S129" s="5">
        <v>0</v>
      </c>
      <c r="T129" s="5">
        <v>12</v>
      </c>
      <c r="U129" s="5">
        <v>25</v>
      </c>
      <c r="W129" s="5">
        <f t="shared" si="10"/>
        <v>0</v>
      </c>
      <c r="X129" s="5">
        <f t="shared" si="11"/>
        <v>11809.7647058824</v>
      </c>
      <c r="Y129" s="5">
        <f t="shared" si="12"/>
        <v>0</v>
      </c>
      <c r="AA129" s="5">
        <f t="shared" si="13"/>
        <v>0</v>
      </c>
      <c r="AB129" s="5">
        <v>437</v>
      </c>
      <c r="AC129" s="5">
        <v>299</v>
      </c>
      <c r="AD129" s="5">
        <v>17</v>
      </c>
      <c r="AE129" s="5">
        <v>209440</v>
      </c>
      <c r="AF129" s="5">
        <v>200766</v>
      </c>
      <c r="AG129" s="5">
        <v>4082</v>
      </c>
      <c r="AH129" s="5">
        <v>4592</v>
      </c>
      <c r="AI129" s="5">
        <v>11809.7647058824</v>
      </c>
      <c r="AJ129" s="5">
        <v>62</v>
      </c>
      <c r="AK129" s="5">
        <v>49</v>
      </c>
      <c r="AL129" s="5">
        <v>3</v>
      </c>
      <c r="AM129" s="5">
        <v>34480</v>
      </c>
      <c r="AN129" s="5">
        <v>33696</v>
      </c>
      <c r="AP129" s="5">
        <v>784</v>
      </c>
      <c r="AQ129" s="5">
        <v>62</v>
      </c>
      <c r="AR129" s="5">
        <v>46</v>
      </c>
      <c r="AS129" s="5">
        <v>3</v>
      </c>
      <c r="AT129" s="5">
        <v>33120</v>
      </c>
      <c r="AU129" s="5">
        <v>32384</v>
      </c>
      <c r="AW129" s="5">
        <v>736</v>
      </c>
      <c r="AX129" s="5">
        <v>62</v>
      </c>
      <c r="AY129" s="5">
        <v>37</v>
      </c>
      <c r="AZ129" s="5">
        <v>2</v>
      </c>
      <c r="BA129" s="5">
        <v>26280</v>
      </c>
      <c r="BB129" s="5">
        <v>25688</v>
      </c>
      <c r="BD129" s="5">
        <v>592</v>
      </c>
      <c r="BE129" s="5">
        <v>93</v>
      </c>
      <c r="BF129" s="5">
        <v>46</v>
      </c>
      <c r="BG129" s="5">
        <v>3</v>
      </c>
      <c r="BH129" s="5">
        <v>30720</v>
      </c>
      <c r="BI129" s="5">
        <v>30080</v>
      </c>
      <c r="BK129" s="5">
        <v>640</v>
      </c>
      <c r="BL129" s="5">
        <v>75</v>
      </c>
      <c r="BM129" s="5">
        <v>49</v>
      </c>
      <c r="BN129" s="5">
        <v>2</v>
      </c>
      <c r="BO129" s="5">
        <v>34520</v>
      </c>
      <c r="BP129" s="5">
        <v>33768</v>
      </c>
      <c r="BR129" s="5">
        <v>752</v>
      </c>
      <c r="BS129" s="5">
        <v>83</v>
      </c>
      <c r="BT129" s="5">
        <v>72</v>
      </c>
      <c r="BU129" s="5">
        <v>4</v>
      </c>
      <c r="BV129" s="5">
        <v>50320</v>
      </c>
      <c r="BW129" s="5">
        <v>45150</v>
      </c>
      <c r="BX129" s="5">
        <v>4082</v>
      </c>
      <c r="BY129" s="5">
        <v>1088</v>
      </c>
    </row>
    <row r="130" spans="1:68">
      <c r="A130" s="5" t="s">
        <v>186</v>
      </c>
      <c r="B130" s="5">
        <v>2143012947</v>
      </c>
      <c r="C130" s="5" t="s">
        <v>204</v>
      </c>
      <c r="D130" s="5" t="s">
        <v>204</v>
      </c>
      <c r="E130" s="5" t="s">
        <v>37</v>
      </c>
      <c r="G130" s="5" t="s">
        <v>200</v>
      </c>
      <c r="H130" s="23">
        <f>VLOOKUP($B130,'2022年下学期'!$B:$AE,16,FALSE)</f>
        <v>44</v>
      </c>
      <c r="I130" s="23">
        <f>VLOOKUP($B130,'2022年下学期'!$B:$AE,17,FALSE)</f>
        <v>4</v>
      </c>
      <c r="J130" s="23">
        <f>VLOOKUP($B130,'2022年下学期'!$B:$AE,18,FALSE)</f>
        <v>7</v>
      </c>
      <c r="K130" s="23">
        <f t="shared" si="7"/>
        <v>32</v>
      </c>
      <c r="L130" s="23">
        <f t="shared" si="8"/>
        <v>3</v>
      </c>
      <c r="M130" s="23">
        <f t="shared" si="9"/>
        <v>5</v>
      </c>
      <c r="N130" s="5">
        <v>32</v>
      </c>
      <c r="O130" s="5">
        <v>3</v>
      </c>
      <c r="P130" s="5">
        <v>5</v>
      </c>
      <c r="Q130" s="5" t="s">
        <v>455</v>
      </c>
      <c r="R130" s="5">
        <v>0</v>
      </c>
      <c r="S130" s="5">
        <v>0</v>
      </c>
      <c r="T130" s="5">
        <v>3</v>
      </c>
      <c r="U130" s="5">
        <v>5</v>
      </c>
      <c r="W130" s="5">
        <f t="shared" si="10"/>
        <v>7000</v>
      </c>
      <c r="X130" s="5">
        <f t="shared" si="11"/>
        <v>4000</v>
      </c>
      <c r="Y130" s="5">
        <f t="shared" si="12"/>
        <v>9400</v>
      </c>
      <c r="AA130" s="5">
        <f t="shared" si="13"/>
        <v>16400</v>
      </c>
      <c r="AB130" s="5">
        <v>35</v>
      </c>
      <c r="AC130" s="5">
        <v>33</v>
      </c>
      <c r="AD130" s="5">
        <v>6</v>
      </c>
      <c r="AE130" s="5">
        <v>17000</v>
      </c>
      <c r="AF130" s="5">
        <v>17000</v>
      </c>
      <c r="AI130" s="5">
        <v>2833.33333333333</v>
      </c>
      <c r="AJ130" s="5">
        <v>8</v>
      </c>
      <c r="AK130" s="5">
        <v>8</v>
      </c>
      <c r="AL130" s="5">
        <v>2</v>
      </c>
      <c r="AM130" s="5">
        <v>4100</v>
      </c>
      <c r="AN130" s="5">
        <v>4100</v>
      </c>
      <c r="AX130" s="5">
        <v>14</v>
      </c>
      <c r="AY130" s="5">
        <v>12</v>
      </c>
      <c r="AZ130" s="5">
        <v>2</v>
      </c>
      <c r="BA130" s="5">
        <v>6300</v>
      </c>
      <c r="BB130" s="5">
        <v>6300</v>
      </c>
      <c r="BL130" s="5">
        <v>13</v>
      </c>
      <c r="BM130" s="5">
        <v>13</v>
      </c>
      <c r="BN130" s="5">
        <v>2</v>
      </c>
      <c r="BO130" s="5">
        <v>6600</v>
      </c>
      <c r="BP130" s="5">
        <v>6600</v>
      </c>
    </row>
    <row r="131" spans="1:75">
      <c r="A131" s="5" t="s">
        <v>186</v>
      </c>
      <c r="B131" s="5">
        <v>2143012948</v>
      </c>
      <c r="C131" s="5" t="s">
        <v>205</v>
      </c>
      <c r="D131" s="5" t="s">
        <v>205</v>
      </c>
      <c r="E131" s="5" t="s">
        <v>37</v>
      </c>
      <c r="G131" s="5" t="s">
        <v>200</v>
      </c>
      <c r="H131" s="23">
        <f>VLOOKUP($B131,'2022年下学期'!$B:$AE,16,FALSE)</f>
        <v>294</v>
      </c>
      <c r="I131" s="23">
        <f>VLOOKUP($B131,'2022年下学期'!$B:$AE,17,FALSE)</f>
        <v>9</v>
      </c>
      <c r="J131" s="23">
        <f>VLOOKUP($B131,'2022年下学期'!$B:$AE,18,FALSE)</f>
        <v>20</v>
      </c>
      <c r="K131" s="23">
        <f t="shared" ref="K131:K194" si="14">N131</f>
        <v>293</v>
      </c>
      <c r="L131" s="23">
        <f t="shared" ref="L131:L194" si="15">O131+R131</f>
        <v>9</v>
      </c>
      <c r="M131" s="23">
        <f t="shared" ref="M131:M194" si="16">U131</f>
        <v>20</v>
      </c>
      <c r="N131" s="5">
        <v>293</v>
      </c>
      <c r="O131" s="5">
        <v>9</v>
      </c>
      <c r="P131" s="5">
        <v>20</v>
      </c>
      <c r="Q131" s="5" t="s">
        <v>447</v>
      </c>
      <c r="R131" s="5">
        <v>0</v>
      </c>
      <c r="S131" s="5">
        <v>0</v>
      </c>
      <c r="T131" s="5">
        <v>9</v>
      </c>
      <c r="U131" s="5">
        <v>20</v>
      </c>
      <c r="W131" s="5">
        <f t="shared" ref="W131:W194" si="17">IF(AND(N131&gt;10,N131&lt;=100),(T131*2000+U131*200),IF(AND(N131&gt;100,N131&lt;=200),(T131*1000+U131*100),0))+V131</f>
        <v>0</v>
      </c>
      <c r="X131" s="5">
        <f t="shared" ref="X131:X194" si="18">IF(AD131=0,(W131+AF131)/M131,(W131+AF131)/AD131)</f>
        <v>7663.5</v>
      </c>
      <c r="Y131" s="5">
        <f t="shared" ref="Y131:Y194" si="19">IF(AND(H131&gt;10,H131&lt;=100),(I131*2000+J131*200),IF(AND(H131&gt;100,H131&lt;=200),(I131*1000+J131*100),0))+V131</f>
        <v>0</v>
      </c>
      <c r="AA131" s="5">
        <f t="shared" ref="AA131:AA194" si="20">W131+Y131</f>
        <v>0</v>
      </c>
      <c r="AB131" s="5">
        <v>288</v>
      </c>
      <c r="AC131" s="5">
        <v>189</v>
      </c>
      <c r="AD131" s="5">
        <v>16</v>
      </c>
      <c r="AE131" s="5">
        <v>122616</v>
      </c>
      <c r="AF131" s="5">
        <v>122616</v>
      </c>
      <c r="AG131" s="5">
        <v>0</v>
      </c>
      <c r="AH131" s="5">
        <v>0</v>
      </c>
      <c r="AI131" s="5">
        <v>7663.5</v>
      </c>
      <c r="AJ131" s="5">
        <v>36</v>
      </c>
      <c r="AK131" s="5">
        <v>29</v>
      </c>
      <c r="AL131" s="5">
        <v>2</v>
      </c>
      <c r="AM131" s="5">
        <v>19160</v>
      </c>
      <c r="AN131" s="5">
        <v>19160</v>
      </c>
      <c r="AQ131" s="5">
        <v>43</v>
      </c>
      <c r="AR131" s="5">
        <v>23</v>
      </c>
      <c r="AS131" s="5">
        <v>2</v>
      </c>
      <c r="AT131" s="5">
        <v>14800</v>
      </c>
      <c r="AU131" s="5">
        <v>14800</v>
      </c>
      <c r="AX131" s="5">
        <v>43</v>
      </c>
      <c r="AY131" s="5">
        <v>21</v>
      </c>
      <c r="AZ131" s="5">
        <v>2</v>
      </c>
      <c r="BA131" s="5">
        <v>12880</v>
      </c>
      <c r="BB131" s="5">
        <v>12880</v>
      </c>
      <c r="BE131" s="5">
        <v>53</v>
      </c>
      <c r="BF131" s="5">
        <v>38</v>
      </c>
      <c r="BG131" s="5">
        <v>3</v>
      </c>
      <c r="BH131" s="5">
        <v>25000</v>
      </c>
      <c r="BI131" s="5">
        <v>25000</v>
      </c>
      <c r="BL131" s="5">
        <v>57</v>
      </c>
      <c r="BM131" s="5">
        <v>34</v>
      </c>
      <c r="BN131" s="5">
        <v>4</v>
      </c>
      <c r="BO131" s="5">
        <v>21720</v>
      </c>
      <c r="BP131" s="5">
        <v>21720</v>
      </c>
      <c r="BS131" s="5">
        <v>56</v>
      </c>
      <c r="BT131" s="5">
        <v>44</v>
      </c>
      <c r="BU131" s="5">
        <v>3</v>
      </c>
      <c r="BV131" s="5">
        <v>29056</v>
      </c>
      <c r="BW131" s="5">
        <v>29056</v>
      </c>
    </row>
    <row r="132" spans="1:77">
      <c r="A132" s="5" t="s">
        <v>186</v>
      </c>
      <c r="B132" s="5">
        <v>2143012949</v>
      </c>
      <c r="C132" s="5" t="s">
        <v>206</v>
      </c>
      <c r="D132" s="5" t="s">
        <v>206</v>
      </c>
      <c r="E132" s="5" t="s">
        <v>37</v>
      </c>
      <c r="G132" s="5" t="s">
        <v>200</v>
      </c>
      <c r="H132" s="23">
        <f>VLOOKUP($B132,'2022年下学期'!$B:$AE,16,FALSE)</f>
        <v>67</v>
      </c>
      <c r="I132" s="23">
        <f>VLOOKUP($B132,'2022年下学期'!$B:$AE,17,FALSE)</f>
        <v>6</v>
      </c>
      <c r="J132" s="23">
        <f>VLOOKUP($B132,'2022年下学期'!$B:$AE,18,FALSE)</f>
        <v>11</v>
      </c>
      <c r="K132" s="23">
        <f t="shared" si="14"/>
        <v>77</v>
      </c>
      <c r="L132" s="23">
        <f t="shared" si="15"/>
        <v>6</v>
      </c>
      <c r="M132" s="23">
        <f t="shared" si="16"/>
        <v>9</v>
      </c>
      <c r="N132" s="5">
        <v>77</v>
      </c>
      <c r="O132" s="5">
        <v>6</v>
      </c>
      <c r="P132" s="5">
        <v>9</v>
      </c>
      <c r="Q132" s="5" t="s">
        <v>447</v>
      </c>
      <c r="R132" s="5">
        <v>0</v>
      </c>
      <c r="S132" s="5">
        <v>0</v>
      </c>
      <c r="T132" s="5">
        <v>6</v>
      </c>
      <c r="U132" s="5">
        <v>9</v>
      </c>
      <c r="W132" s="5">
        <f t="shared" si="17"/>
        <v>13800</v>
      </c>
      <c r="X132" s="5">
        <f t="shared" si="18"/>
        <v>5049.77777777778</v>
      </c>
      <c r="Y132" s="5">
        <f t="shared" si="19"/>
        <v>14200</v>
      </c>
      <c r="AA132" s="5">
        <f t="shared" si="20"/>
        <v>28000</v>
      </c>
      <c r="AB132" s="5">
        <v>75</v>
      </c>
      <c r="AC132" s="5">
        <v>46</v>
      </c>
      <c r="AD132" s="5">
        <v>9</v>
      </c>
      <c r="AE132" s="5">
        <v>33120</v>
      </c>
      <c r="AF132" s="5">
        <v>31648</v>
      </c>
      <c r="AG132" s="5">
        <v>0</v>
      </c>
      <c r="AH132" s="5">
        <v>1472</v>
      </c>
      <c r="AI132" s="5">
        <v>3516.44444444444</v>
      </c>
      <c r="AJ132" s="5">
        <v>10</v>
      </c>
      <c r="AK132" s="5">
        <v>8</v>
      </c>
      <c r="AM132" s="5">
        <v>5760</v>
      </c>
      <c r="AN132" s="5">
        <v>5504</v>
      </c>
      <c r="AO132" s="5">
        <v>0</v>
      </c>
      <c r="AP132" s="5">
        <v>256</v>
      </c>
      <c r="AQ132" s="5">
        <v>11</v>
      </c>
      <c r="AR132" s="5">
        <v>8</v>
      </c>
      <c r="AT132" s="5">
        <v>5760</v>
      </c>
      <c r="AU132" s="5">
        <v>5504</v>
      </c>
      <c r="AV132" s="5">
        <v>0</v>
      </c>
      <c r="AW132" s="5">
        <v>256</v>
      </c>
      <c r="AX132" s="5">
        <v>14</v>
      </c>
      <c r="AY132" s="5">
        <v>12</v>
      </c>
      <c r="AZ132" s="5">
        <v>2</v>
      </c>
      <c r="BA132" s="5">
        <v>8640</v>
      </c>
      <c r="BB132" s="5">
        <v>8256</v>
      </c>
      <c r="BC132" s="5">
        <v>0</v>
      </c>
      <c r="BD132" s="5">
        <v>384</v>
      </c>
      <c r="BE132" s="5">
        <v>10</v>
      </c>
      <c r="BF132" s="5">
        <v>6</v>
      </c>
      <c r="BH132" s="5">
        <v>4320</v>
      </c>
      <c r="BI132" s="5">
        <v>4128</v>
      </c>
      <c r="BJ132" s="5">
        <v>0</v>
      </c>
      <c r="BK132" s="5">
        <v>192</v>
      </c>
      <c r="BL132" s="5">
        <v>11</v>
      </c>
      <c r="BM132" s="5">
        <v>7</v>
      </c>
      <c r="BO132" s="5">
        <v>5040</v>
      </c>
      <c r="BP132" s="5">
        <v>4816</v>
      </c>
      <c r="BQ132" s="5">
        <v>0</v>
      </c>
      <c r="BR132" s="5">
        <v>224</v>
      </c>
      <c r="BS132" s="5">
        <v>19</v>
      </c>
      <c r="BT132" s="5">
        <v>5</v>
      </c>
      <c r="BV132" s="5">
        <v>3600</v>
      </c>
      <c r="BW132" s="5">
        <v>3440</v>
      </c>
      <c r="BX132" s="5">
        <v>0</v>
      </c>
      <c r="BY132" s="5">
        <v>160</v>
      </c>
    </row>
    <row r="133" spans="1:35">
      <c r="A133" s="5" t="s">
        <v>186</v>
      </c>
      <c r="B133" s="5">
        <v>2143013329</v>
      </c>
      <c r="C133" s="5" t="s">
        <v>207</v>
      </c>
      <c r="D133" s="5" t="s">
        <v>207</v>
      </c>
      <c r="E133" s="5" t="s">
        <v>37</v>
      </c>
      <c r="G133" s="5" t="s">
        <v>188</v>
      </c>
      <c r="H133" s="23">
        <f>VLOOKUP($B133,'2022年下学期'!$B:$AE,16,FALSE)</f>
        <v>11</v>
      </c>
      <c r="I133" s="23">
        <f>VLOOKUP($B133,'2022年下学期'!$B:$AE,17,FALSE)</f>
        <v>2</v>
      </c>
      <c r="J133" s="23">
        <f>VLOOKUP($B133,'2022年下学期'!$B:$AE,18,FALSE)</f>
        <v>6</v>
      </c>
      <c r="K133" s="23">
        <f t="shared" si="14"/>
        <v>30</v>
      </c>
      <c r="L133" s="23">
        <f t="shared" si="15"/>
        <v>3</v>
      </c>
      <c r="M133" s="23">
        <f t="shared" si="16"/>
        <v>5</v>
      </c>
      <c r="N133" s="5">
        <v>30</v>
      </c>
      <c r="O133" s="5">
        <v>3</v>
      </c>
      <c r="P133" s="5">
        <v>5</v>
      </c>
      <c r="Q133" s="5" t="s">
        <v>455</v>
      </c>
      <c r="R133" s="5">
        <v>0</v>
      </c>
      <c r="S133" s="5">
        <v>0</v>
      </c>
      <c r="T133" s="5">
        <v>3</v>
      </c>
      <c r="U133" s="5">
        <v>5</v>
      </c>
      <c r="W133" s="5">
        <f t="shared" si="17"/>
        <v>7000</v>
      </c>
      <c r="X133" s="5">
        <f t="shared" si="18"/>
        <v>1400</v>
      </c>
      <c r="Y133" s="5">
        <f t="shared" si="19"/>
        <v>5200</v>
      </c>
      <c r="AA133" s="5">
        <f t="shared" si="20"/>
        <v>12200</v>
      </c>
      <c r="AB133" s="5">
        <v>11</v>
      </c>
      <c r="AC133" s="5">
        <v>0</v>
      </c>
      <c r="AE133" s="5">
        <v>0</v>
      </c>
      <c r="AI133" s="5">
        <v>0</v>
      </c>
    </row>
    <row r="134" spans="1:35">
      <c r="A134" s="5" t="s">
        <v>186</v>
      </c>
      <c r="B134" s="5">
        <v>2143013423</v>
      </c>
      <c r="C134" s="5" t="s">
        <v>208</v>
      </c>
      <c r="D134" s="5" t="s">
        <v>208</v>
      </c>
      <c r="E134" s="5" t="s">
        <v>37</v>
      </c>
      <c r="G134" s="5" t="s">
        <v>190</v>
      </c>
      <c r="H134" s="23">
        <f>VLOOKUP($B134,'2022年下学期'!$B:$AE,16,FALSE)</f>
        <v>30</v>
      </c>
      <c r="I134" s="23">
        <f>VLOOKUP($B134,'2022年下学期'!$B:$AE,17,FALSE)</f>
        <v>3</v>
      </c>
      <c r="J134" s="23">
        <f>VLOOKUP($B134,'2022年下学期'!$B:$AE,18,FALSE)</f>
        <v>4</v>
      </c>
      <c r="K134" s="23">
        <f t="shared" si="14"/>
        <v>35</v>
      </c>
      <c r="L134" s="23">
        <f t="shared" si="15"/>
        <v>3</v>
      </c>
      <c r="M134" s="23">
        <f t="shared" si="16"/>
        <v>5</v>
      </c>
      <c r="N134" s="5">
        <v>35</v>
      </c>
      <c r="O134" s="5">
        <v>3</v>
      </c>
      <c r="P134" s="5">
        <v>5</v>
      </c>
      <c r="Q134" s="5" t="s">
        <v>455</v>
      </c>
      <c r="R134" s="5">
        <v>0</v>
      </c>
      <c r="S134" s="5">
        <v>0</v>
      </c>
      <c r="T134" s="5">
        <v>3</v>
      </c>
      <c r="U134" s="5">
        <v>5</v>
      </c>
      <c r="W134" s="5">
        <f t="shared" si="17"/>
        <v>7000</v>
      </c>
      <c r="X134" s="5">
        <f t="shared" si="18"/>
        <v>1400</v>
      </c>
      <c r="Y134" s="5">
        <f t="shared" si="19"/>
        <v>6800</v>
      </c>
      <c r="AA134" s="5">
        <f t="shared" si="20"/>
        <v>13800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</row>
    <row r="135" spans="1:77">
      <c r="A135" s="5" t="s">
        <v>186</v>
      </c>
      <c r="B135" s="5">
        <v>2143013686</v>
      </c>
      <c r="C135" s="5" t="s">
        <v>209</v>
      </c>
      <c r="D135" s="5" t="s">
        <v>209</v>
      </c>
      <c r="E135" s="5" t="s">
        <v>37</v>
      </c>
      <c r="G135" s="5" t="s">
        <v>190</v>
      </c>
      <c r="H135" s="23">
        <f>VLOOKUP($B135,'2022年下学期'!$B:$AE,16,FALSE)</f>
        <v>101</v>
      </c>
      <c r="I135" s="23">
        <f>VLOOKUP($B135,'2022年下学期'!$B:$AE,17,FALSE)</f>
        <v>7</v>
      </c>
      <c r="J135" s="23">
        <f>VLOOKUP($B135,'2022年下学期'!$B:$AE,18,FALSE)</f>
        <v>9</v>
      </c>
      <c r="K135" s="23">
        <f t="shared" si="14"/>
        <v>107</v>
      </c>
      <c r="L135" s="23">
        <f t="shared" si="15"/>
        <v>6</v>
      </c>
      <c r="M135" s="23">
        <f t="shared" si="16"/>
        <v>9</v>
      </c>
      <c r="N135" s="5">
        <v>107</v>
      </c>
      <c r="O135" s="5">
        <v>6</v>
      </c>
      <c r="P135" s="5">
        <v>9</v>
      </c>
      <c r="Q135" s="5" t="s">
        <v>447</v>
      </c>
      <c r="R135" s="5">
        <v>0</v>
      </c>
      <c r="S135" s="5">
        <v>0</v>
      </c>
      <c r="T135" s="5">
        <v>6</v>
      </c>
      <c r="U135" s="5">
        <v>9</v>
      </c>
      <c r="W135" s="5">
        <f t="shared" si="17"/>
        <v>6900</v>
      </c>
      <c r="X135" s="5">
        <f t="shared" si="18"/>
        <v>7638.5</v>
      </c>
      <c r="Y135" s="5">
        <f t="shared" si="19"/>
        <v>7900</v>
      </c>
      <c r="AA135" s="5">
        <f t="shared" si="20"/>
        <v>14800</v>
      </c>
      <c r="AB135" s="5">
        <v>104</v>
      </c>
      <c r="AC135" s="5">
        <v>77</v>
      </c>
      <c r="AD135" s="5">
        <v>8</v>
      </c>
      <c r="AE135" s="5">
        <v>55440</v>
      </c>
      <c r="AF135" s="5">
        <v>54208</v>
      </c>
      <c r="AG135" s="5">
        <v>0</v>
      </c>
      <c r="AH135" s="5">
        <v>1232</v>
      </c>
      <c r="AI135" s="5">
        <v>6776</v>
      </c>
      <c r="AJ135" s="5">
        <v>16</v>
      </c>
      <c r="AK135" s="5">
        <v>9</v>
      </c>
      <c r="AL135" s="5">
        <v>1</v>
      </c>
      <c r="AM135" s="5">
        <v>6480</v>
      </c>
      <c r="AN135" s="5">
        <v>4968</v>
      </c>
      <c r="AO135" s="5">
        <v>0</v>
      </c>
      <c r="AP135" s="5">
        <v>216</v>
      </c>
      <c r="AQ135" s="5">
        <v>12</v>
      </c>
      <c r="AR135" s="5">
        <v>10</v>
      </c>
      <c r="AS135" s="5">
        <v>1</v>
      </c>
      <c r="AT135" s="5">
        <v>7200</v>
      </c>
      <c r="AU135" s="5">
        <v>5520</v>
      </c>
      <c r="AV135" s="5">
        <v>0</v>
      </c>
      <c r="AW135" s="5">
        <v>240</v>
      </c>
      <c r="AX135" s="5">
        <v>17</v>
      </c>
      <c r="AY135" s="5">
        <v>15</v>
      </c>
      <c r="AZ135" s="5">
        <v>1</v>
      </c>
      <c r="BA135" s="5">
        <v>10800</v>
      </c>
      <c r="BB135" s="5">
        <v>8280</v>
      </c>
      <c r="BC135" s="5">
        <v>0</v>
      </c>
      <c r="BD135" s="5">
        <v>360</v>
      </c>
      <c r="BE135" s="5">
        <v>23</v>
      </c>
      <c r="BF135" s="5">
        <v>17</v>
      </c>
      <c r="BG135" s="5">
        <v>2</v>
      </c>
      <c r="BH135" s="5">
        <v>12240</v>
      </c>
      <c r="BI135" s="5">
        <v>9384</v>
      </c>
      <c r="BJ135" s="5">
        <v>0</v>
      </c>
      <c r="BK135" s="5">
        <v>408</v>
      </c>
      <c r="BL135" s="5">
        <v>15</v>
      </c>
      <c r="BM135" s="5">
        <v>10</v>
      </c>
      <c r="BN135" s="5">
        <v>1</v>
      </c>
      <c r="BO135" s="5">
        <v>7200</v>
      </c>
      <c r="BP135" s="5">
        <v>5520</v>
      </c>
      <c r="BQ135" s="5">
        <v>0</v>
      </c>
      <c r="BR135" s="5">
        <v>240</v>
      </c>
      <c r="BS135" s="5">
        <v>21</v>
      </c>
      <c r="BT135" s="5">
        <v>16</v>
      </c>
      <c r="BU135" s="5">
        <v>2</v>
      </c>
      <c r="BV135" s="5">
        <v>11520</v>
      </c>
      <c r="BW135" s="5">
        <v>8832</v>
      </c>
      <c r="BX135" s="5">
        <v>0</v>
      </c>
      <c r="BY135" s="5">
        <v>384</v>
      </c>
    </row>
    <row r="136" spans="1:77">
      <c r="A136" s="5" t="s">
        <v>186</v>
      </c>
      <c r="B136" s="5">
        <v>2143014542</v>
      </c>
      <c r="C136" s="5" t="s">
        <v>210</v>
      </c>
      <c r="D136" s="5" t="s">
        <v>210</v>
      </c>
      <c r="E136" s="5" t="s">
        <v>37</v>
      </c>
      <c r="G136" s="5" t="s">
        <v>188</v>
      </c>
      <c r="H136" s="23">
        <f>VLOOKUP($B136,'2022年下学期'!$B:$AE,16,FALSE)</f>
        <v>951</v>
      </c>
      <c r="I136" s="23">
        <f>VLOOKUP($B136,'2022年下学期'!$B:$AE,17,FALSE)</f>
        <v>24</v>
      </c>
      <c r="J136" s="23">
        <f>VLOOKUP($B136,'2022年下学期'!$B:$AE,18,FALSE)</f>
        <v>64</v>
      </c>
      <c r="K136" s="23">
        <f t="shared" si="14"/>
        <v>1012</v>
      </c>
      <c r="L136" s="23">
        <f t="shared" si="15"/>
        <v>24</v>
      </c>
      <c r="M136" s="23">
        <f t="shared" si="16"/>
        <v>52</v>
      </c>
      <c r="N136" s="5">
        <v>1012</v>
      </c>
      <c r="O136" s="5">
        <v>24</v>
      </c>
      <c r="P136" s="5">
        <v>52</v>
      </c>
      <c r="Q136" s="5" t="s">
        <v>447</v>
      </c>
      <c r="R136" s="5">
        <v>0</v>
      </c>
      <c r="S136" s="5">
        <v>0</v>
      </c>
      <c r="T136" s="5">
        <v>24</v>
      </c>
      <c r="U136" s="5">
        <v>52</v>
      </c>
      <c r="W136" s="5">
        <f t="shared" si="17"/>
        <v>0</v>
      </c>
      <c r="X136" s="5">
        <f t="shared" si="18"/>
        <v>9384.0701754386</v>
      </c>
      <c r="Y136" s="5">
        <f t="shared" si="19"/>
        <v>0</v>
      </c>
      <c r="AA136" s="5">
        <f t="shared" si="20"/>
        <v>0</v>
      </c>
      <c r="AB136" s="5">
        <v>1011</v>
      </c>
      <c r="AC136" s="5">
        <v>794</v>
      </c>
      <c r="AD136" s="5">
        <v>57</v>
      </c>
      <c r="AE136" s="5">
        <v>556160</v>
      </c>
      <c r="AF136" s="5">
        <v>534892</v>
      </c>
      <c r="AG136" s="5">
        <v>4036</v>
      </c>
      <c r="AH136" s="5">
        <v>17232</v>
      </c>
      <c r="AI136" s="5">
        <v>9384.0701754386</v>
      </c>
      <c r="AJ136" s="5">
        <v>159</v>
      </c>
      <c r="AK136" s="5">
        <v>122</v>
      </c>
      <c r="AL136" s="5">
        <v>8</v>
      </c>
      <c r="AM136" s="5">
        <v>85320</v>
      </c>
      <c r="AN136" s="5">
        <v>72713</v>
      </c>
      <c r="AO136" s="5">
        <v>0</v>
      </c>
      <c r="AP136" s="5">
        <v>2688</v>
      </c>
      <c r="AQ136" s="5">
        <v>179</v>
      </c>
      <c r="AR136" s="5">
        <v>129</v>
      </c>
      <c r="AS136" s="5">
        <v>8</v>
      </c>
      <c r="AT136" s="5">
        <v>100680</v>
      </c>
      <c r="AU136" s="5">
        <v>83398</v>
      </c>
      <c r="AV136" s="5">
        <v>0</v>
      </c>
      <c r="AW136" s="5">
        <v>3096</v>
      </c>
      <c r="AX136" s="5">
        <v>163</v>
      </c>
      <c r="AY136" s="5">
        <v>121</v>
      </c>
      <c r="AZ136" s="5">
        <v>8</v>
      </c>
      <c r="BA136" s="5">
        <v>91800</v>
      </c>
      <c r="BB136" s="5">
        <v>78709</v>
      </c>
      <c r="BC136" s="5">
        <v>0</v>
      </c>
      <c r="BD136" s="5">
        <v>2904</v>
      </c>
      <c r="BE136" s="5">
        <v>173</v>
      </c>
      <c r="BF136" s="5">
        <v>135</v>
      </c>
      <c r="BG136" s="5">
        <v>8</v>
      </c>
      <c r="BH136" s="5">
        <v>94600</v>
      </c>
      <c r="BI136" s="5">
        <v>81272</v>
      </c>
      <c r="BJ136" s="5">
        <v>0</v>
      </c>
      <c r="BK136" s="5">
        <v>2928</v>
      </c>
      <c r="BL136" s="5">
        <v>161</v>
      </c>
      <c r="BM136" s="5">
        <v>106</v>
      </c>
      <c r="BN136" s="5">
        <v>7</v>
      </c>
      <c r="BO136" s="5">
        <v>84320</v>
      </c>
      <c r="BP136" s="5">
        <v>71962</v>
      </c>
      <c r="BQ136" s="5">
        <v>0</v>
      </c>
      <c r="BR136" s="5">
        <v>2544</v>
      </c>
      <c r="BS136" s="5">
        <v>176</v>
      </c>
      <c r="BT136" s="5">
        <v>142</v>
      </c>
      <c r="BU136" s="5">
        <v>8</v>
      </c>
      <c r="BV136" s="5">
        <v>99440</v>
      </c>
      <c r="BW136" s="5">
        <v>86220</v>
      </c>
      <c r="BX136" s="5">
        <v>0</v>
      </c>
      <c r="BY136" s="5">
        <v>3072</v>
      </c>
    </row>
    <row r="137" spans="1:98">
      <c r="A137" s="5" t="s">
        <v>186</v>
      </c>
      <c r="B137" s="5">
        <v>3143011039</v>
      </c>
      <c r="C137" s="5" t="s">
        <v>211</v>
      </c>
      <c r="D137" s="5" t="s">
        <v>211</v>
      </c>
      <c r="E137" s="5" t="s">
        <v>37</v>
      </c>
      <c r="G137" s="5" t="s">
        <v>188</v>
      </c>
      <c r="H137" s="23">
        <f>VLOOKUP($B137,'2022年下学期'!$B:$AE,16,FALSE)</f>
        <v>255</v>
      </c>
      <c r="I137" s="23">
        <f>VLOOKUP($B137,'2022年下学期'!$B:$AE,17,FALSE)</f>
        <v>6</v>
      </c>
      <c r="J137" s="23">
        <f>VLOOKUP($B137,'2022年下学期'!$B:$AE,18,FALSE)</f>
        <v>22</v>
      </c>
      <c r="K137" s="23">
        <f t="shared" si="14"/>
        <v>315</v>
      </c>
      <c r="L137" s="23">
        <f t="shared" si="15"/>
        <v>7</v>
      </c>
      <c r="M137" s="23">
        <f t="shared" si="16"/>
        <v>21</v>
      </c>
      <c r="N137" s="5">
        <v>315</v>
      </c>
      <c r="O137" s="5">
        <v>0</v>
      </c>
      <c r="P137" s="5">
        <v>0</v>
      </c>
      <c r="Q137" s="5" t="s">
        <v>445</v>
      </c>
      <c r="R137" s="5">
        <v>7</v>
      </c>
      <c r="S137" s="5">
        <v>21</v>
      </c>
      <c r="T137" s="5">
        <v>7</v>
      </c>
      <c r="U137" s="5">
        <v>21</v>
      </c>
      <c r="W137" s="5">
        <f t="shared" si="17"/>
        <v>0</v>
      </c>
      <c r="X137" s="5">
        <f t="shared" si="18"/>
        <v>8387.72727272727</v>
      </c>
      <c r="Y137" s="5">
        <f t="shared" si="19"/>
        <v>0</v>
      </c>
      <c r="AA137" s="5">
        <f t="shared" si="20"/>
        <v>0</v>
      </c>
      <c r="AB137" s="5">
        <v>296</v>
      </c>
      <c r="AC137" s="5">
        <v>277</v>
      </c>
      <c r="AD137" s="5">
        <v>22</v>
      </c>
      <c r="AE137" s="5">
        <v>196200</v>
      </c>
      <c r="AF137" s="5">
        <v>184530</v>
      </c>
      <c r="AG137" s="5">
        <v>4830</v>
      </c>
      <c r="AH137" s="5">
        <v>6840</v>
      </c>
      <c r="AI137" s="5">
        <v>8387.72727272727</v>
      </c>
      <c r="BZ137" s="5">
        <v>79</v>
      </c>
      <c r="CA137" s="5">
        <v>76</v>
      </c>
      <c r="CB137" s="5">
        <v>6</v>
      </c>
      <c r="CC137" s="5">
        <v>53280</v>
      </c>
      <c r="CD137" s="5">
        <v>50502</v>
      </c>
      <c r="CE137" s="5">
        <v>1610</v>
      </c>
      <c r="CF137" s="5">
        <v>1168</v>
      </c>
      <c r="CG137" s="5">
        <v>100</v>
      </c>
      <c r="CH137" s="5">
        <v>95</v>
      </c>
      <c r="CI137" s="5">
        <v>7</v>
      </c>
      <c r="CJ137" s="5">
        <v>67320</v>
      </c>
      <c r="CK137" s="5">
        <v>64328</v>
      </c>
      <c r="CL137" s="5">
        <v>1610</v>
      </c>
      <c r="CM137" s="5">
        <v>1472</v>
      </c>
      <c r="CN137" s="5">
        <v>117</v>
      </c>
      <c r="CO137" s="5">
        <v>106</v>
      </c>
      <c r="CP137" s="5">
        <v>9</v>
      </c>
      <c r="CQ137" s="5">
        <v>75600</v>
      </c>
      <c r="CR137" s="5">
        <v>69790</v>
      </c>
      <c r="CS137" s="5">
        <v>1610</v>
      </c>
      <c r="CT137" s="5">
        <v>4200</v>
      </c>
    </row>
    <row r="138" spans="1:98">
      <c r="A138" s="5" t="s">
        <v>186</v>
      </c>
      <c r="B138" s="5">
        <v>3143011078</v>
      </c>
      <c r="C138" s="5" t="s">
        <v>212</v>
      </c>
      <c r="D138" s="5" t="s">
        <v>212</v>
      </c>
      <c r="E138" s="5" t="s">
        <v>37</v>
      </c>
      <c r="G138" s="5" t="s">
        <v>190</v>
      </c>
      <c r="H138" s="23">
        <f>VLOOKUP($B138,'2022年下学期'!$B:$AE,16,FALSE)</f>
        <v>503</v>
      </c>
      <c r="I138" s="23">
        <f>VLOOKUP($B138,'2022年下学期'!$B:$AE,17,FALSE)</f>
        <v>12</v>
      </c>
      <c r="J138" s="23">
        <f>VLOOKUP($B138,'2022年下学期'!$B:$AE,18,FALSE)</f>
        <v>35</v>
      </c>
      <c r="K138" s="23">
        <f t="shared" si="14"/>
        <v>523</v>
      </c>
      <c r="L138" s="23">
        <f t="shared" si="15"/>
        <v>12</v>
      </c>
      <c r="M138" s="23">
        <f t="shared" si="16"/>
        <v>40</v>
      </c>
      <c r="N138" s="5">
        <v>523</v>
      </c>
      <c r="O138" s="5">
        <v>0</v>
      </c>
      <c r="P138" s="5">
        <v>0</v>
      </c>
      <c r="Q138" s="5" t="s">
        <v>445</v>
      </c>
      <c r="R138" s="5">
        <v>12</v>
      </c>
      <c r="S138" s="5">
        <v>40</v>
      </c>
      <c r="T138" s="5">
        <v>12</v>
      </c>
      <c r="U138" s="5">
        <v>40</v>
      </c>
      <c r="W138" s="5">
        <f t="shared" si="17"/>
        <v>0</v>
      </c>
      <c r="X138" s="5">
        <f t="shared" si="18"/>
        <v>8614.86486486486</v>
      </c>
      <c r="Y138" s="5">
        <f t="shared" si="19"/>
        <v>0</v>
      </c>
      <c r="AA138" s="5">
        <f t="shared" si="20"/>
        <v>0</v>
      </c>
      <c r="AB138" s="5">
        <v>523</v>
      </c>
      <c r="AC138" s="5">
        <v>483</v>
      </c>
      <c r="AD138" s="5">
        <v>37</v>
      </c>
      <c r="AE138" s="5">
        <v>339350</v>
      </c>
      <c r="AF138" s="5">
        <v>318750</v>
      </c>
      <c r="AG138" s="5">
        <v>9544</v>
      </c>
      <c r="AH138" s="5">
        <v>11056</v>
      </c>
      <c r="AI138" s="5">
        <v>8614.86486486486</v>
      </c>
      <c r="BZ138" s="5">
        <v>157</v>
      </c>
      <c r="CA138" s="5">
        <v>150</v>
      </c>
      <c r="CB138" s="5">
        <v>12</v>
      </c>
      <c r="CC138" s="5">
        <v>106320</v>
      </c>
      <c r="CD138" s="5">
        <v>98000</v>
      </c>
      <c r="CE138" s="5">
        <v>3181</v>
      </c>
      <c r="CF138" s="5">
        <v>2320</v>
      </c>
      <c r="CG138" s="5">
        <v>188</v>
      </c>
      <c r="CH138" s="5">
        <v>165</v>
      </c>
      <c r="CI138" s="5">
        <v>14</v>
      </c>
      <c r="CJ138" s="5">
        <v>116540</v>
      </c>
      <c r="CK138" s="5">
        <v>129700</v>
      </c>
      <c r="CL138" s="5">
        <v>3181</v>
      </c>
      <c r="CM138" s="5">
        <v>2496</v>
      </c>
      <c r="CN138" s="5">
        <v>169</v>
      </c>
      <c r="CO138" s="5">
        <v>168</v>
      </c>
      <c r="CP138" s="5">
        <v>11</v>
      </c>
      <c r="CQ138" s="5">
        <v>116490</v>
      </c>
      <c r="CR138" s="5">
        <v>91050</v>
      </c>
      <c r="CS138" s="5">
        <v>3182</v>
      </c>
      <c r="CT138" s="5">
        <v>6240</v>
      </c>
    </row>
    <row r="139" spans="1:98">
      <c r="A139" s="5" t="s">
        <v>186</v>
      </c>
      <c r="B139" s="5">
        <v>3143011079</v>
      </c>
      <c r="C139" s="5" t="s">
        <v>213</v>
      </c>
      <c r="D139" s="5" t="s">
        <v>213</v>
      </c>
      <c r="E139" s="5" t="s">
        <v>37</v>
      </c>
      <c r="G139" s="5" t="s">
        <v>190</v>
      </c>
      <c r="H139" s="23">
        <f>VLOOKUP($B139,'2022年下学期'!$B:$AE,16,FALSE)</f>
        <v>363</v>
      </c>
      <c r="I139" s="23">
        <f>VLOOKUP($B139,'2022年下学期'!$B:$AE,17,FALSE)</f>
        <v>8</v>
      </c>
      <c r="J139" s="23">
        <f>VLOOKUP($B139,'2022年下学期'!$B:$AE,18,FALSE)</f>
        <v>28</v>
      </c>
      <c r="K139" s="23">
        <f t="shared" si="14"/>
        <v>420</v>
      </c>
      <c r="L139" s="23">
        <f t="shared" si="15"/>
        <v>9</v>
      </c>
      <c r="M139" s="23">
        <f t="shared" si="16"/>
        <v>34</v>
      </c>
      <c r="N139" s="5">
        <v>420</v>
      </c>
      <c r="O139" s="5">
        <v>0</v>
      </c>
      <c r="P139" s="5">
        <v>0</v>
      </c>
      <c r="Q139" s="5" t="s">
        <v>445</v>
      </c>
      <c r="R139" s="5">
        <v>9</v>
      </c>
      <c r="S139" s="5">
        <v>34</v>
      </c>
      <c r="T139" s="5">
        <v>9</v>
      </c>
      <c r="U139" s="5">
        <v>34</v>
      </c>
      <c r="W139" s="5">
        <f t="shared" si="17"/>
        <v>0</v>
      </c>
      <c r="X139" s="5">
        <f t="shared" si="18"/>
        <v>8701.72413793103</v>
      </c>
      <c r="Y139" s="5">
        <f t="shared" si="19"/>
        <v>0</v>
      </c>
      <c r="AA139" s="5">
        <f t="shared" si="20"/>
        <v>0</v>
      </c>
      <c r="AB139" s="5">
        <v>418</v>
      </c>
      <c r="AC139" s="5">
        <v>383</v>
      </c>
      <c r="AD139" s="5">
        <v>29</v>
      </c>
      <c r="AE139" s="5">
        <v>274480</v>
      </c>
      <c r="AF139" s="5">
        <v>252350</v>
      </c>
      <c r="AG139" s="5">
        <v>12346</v>
      </c>
      <c r="AH139" s="5">
        <v>9784</v>
      </c>
      <c r="AI139" s="5">
        <v>8701.72413793103</v>
      </c>
      <c r="BZ139" s="5">
        <v>137</v>
      </c>
      <c r="CA139" s="5">
        <v>118</v>
      </c>
      <c r="CB139" s="5">
        <v>9</v>
      </c>
      <c r="CC139" s="5">
        <v>84960</v>
      </c>
      <c r="CD139" s="5">
        <v>73250</v>
      </c>
      <c r="CE139" s="5">
        <v>3327.41</v>
      </c>
      <c r="CF139" s="5">
        <v>1888</v>
      </c>
      <c r="CG139" s="5">
        <v>121</v>
      </c>
      <c r="CH139" s="5">
        <v>116</v>
      </c>
      <c r="CI139" s="5">
        <v>10</v>
      </c>
      <c r="CJ139" s="5">
        <v>82800</v>
      </c>
      <c r="CK139" s="5">
        <v>82600</v>
      </c>
      <c r="CL139" s="5">
        <v>4418.59</v>
      </c>
      <c r="CM139" s="5">
        <v>1856</v>
      </c>
      <c r="CN139" s="5">
        <v>160</v>
      </c>
      <c r="CO139" s="5">
        <v>149</v>
      </c>
      <c r="CP139" s="5">
        <v>10</v>
      </c>
      <c r="CQ139" s="5">
        <v>106720</v>
      </c>
      <c r="CR139" s="5">
        <v>96500</v>
      </c>
      <c r="CS139" s="5">
        <v>4600</v>
      </c>
      <c r="CT139" s="5">
        <v>6040</v>
      </c>
    </row>
    <row r="140" spans="1:98">
      <c r="A140" s="5" t="s">
        <v>186</v>
      </c>
      <c r="B140" s="5">
        <v>3143011139</v>
      </c>
      <c r="C140" s="5" t="s">
        <v>214</v>
      </c>
      <c r="D140" s="5" t="s">
        <v>214</v>
      </c>
      <c r="E140" s="5" t="s">
        <v>37</v>
      </c>
      <c r="G140" s="5" t="s">
        <v>200</v>
      </c>
      <c r="H140" s="23">
        <f>VLOOKUP($B140,'2022年下学期'!$B:$AE,16,FALSE)</f>
        <v>623</v>
      </c>
      <c r="I140" s="23">
        <f>VLOOKUP($B140,'2022年下学期'!$B:$AE,17,FALSE)</f>
        <v>12</v>
      </c>
      <c r="J140" s="23">
        <f>VLOOKUP($B140,'2022年下学期'!$B:$AE,18,FALSE)</f>
        <v>45</v>
      </c>
      <c r="K140" s="23">
        <f t="shared" si="14"/>
        <v>599</v>
      </c>
      <c r="L140" s="23">
        <f t="shared" si="15"/>
        <v>12</v>
      </c>
      <c r="M140" s="23">
        <f t="shared" si="16"/>
        <v>42</v>
      </c>
      <c r="N140" s="5">
        <v>599</v>
      </c>
      <c r="O140" s="5">
        <v>0</v>
      </c>
      <c r="P140" s="5">
        <v>0</v>
      </c>
      <c r="Q140" s="5" t="s">
        <v>445</v>
      </c>
      <c r="R140" s="5">
        <v>12</v>
      </c>
      <c r="S140" s="5">
        <v>42</v>
      </c>
      <c r="T140" s="5">
        <v>12</v>
      </c>
      <c r="U140" s="5">
        <v>42</v>
      </c>
      <c r="W140" s="5">
        <f t="shared" si="17"/>
        <v>0</v>
      </c>
      <c r="X140" s="5">
        <f t="shared" si="18"/>
        <v>7391.85306122449</v>
      </c>
      <c r="Y140" s="5">
        <f t="shared" si="19"/>
        <v>0</v>
      </c>
      <c r="AA140" s="5">
        <f t="shared" si="20"/>
        <v>0</v>
      </c>
      <c r="AB140" s="5">
        <v>603</v>
      </c>
      <c r="AC140" s="5">
        <v>523</v>
      </c>
      <c r="AD140" s="5">
        <v>49</v>
      </c>
      <c r="AE140" s="5">
        <v>401120</v>
      </c>
      <c r="AF140" s="5">
        <v>362200.8</v>
      </c>
      <c r="AG140" s="5">
        <v>26615</v>
      </c>
      <c r="AH140" s="5">
        <v>12304.2</v>
      </c>
      <c r="AI140" s="5">
        <v>7391.85306122449</v>
      </c>
      <c r="BZ140" s="5">
        <v>198</v>
      </c>
      <c r="CA140" s="5">
        <v>180</v>
      </c>
      <c r="CB140" s="5">
        <v>16</v>
      </c>
      <c r="CC140" s="5">
        <v>138400</v>
      </c>
      <c r="CD140" s="5">
        <v>125445</v>
      </c>
      <c r="CE140" s="5">
        <v>8800</v>
      </c>
      <c r="CF140" s="5">
        <v>4155</v>
      </c>
      <c r="CG140" s="5">
        <v>193</v>
      </c>
      <c r="CH140" s="5">
        <v>179</v>
      </c>
      <c r="CI140" s="5">
        <v>16</v>
      </c>
      <c r="CJ140" s="5">
        <v>137440</v>
      </c>
      <c r="CK140" s="5">
        <v>124362</v>
      </c>
      <c r="CL140" s="5">
        <v>8800</v>
      </c>
      <c r="CM140" s="5">
        <v>4278</v>
      </c>
      <c r="CN140" s="5">
        <v>212</v>
      </c>
      <c r="CO140" s="5">
        <v>164</v>
      </c>
      <c r="CP140" s="5">
        <v>17</v>
      </c>
      <c r="CQ140" s="5">
        <v>125280</v>
      </c>
      <c r="CR140" s="5">
        <v>11239.8</v>
      </c>
      <c r="CS140" s="5">
        <v>9015</v>
      </c>
      <c r="CT140" s="5">
        <v>3871.2</v>
      </c>
    </row>
    <row r="141" spans="1:76">
      <c r="A141" s="5" t="s">
        <v>215</v>
      </c>
      <c r="B141" s="5">
        <v>2143012889</v>
      </c>
      <c r="C141" s="5" t="s">
        <v>216</v>
      </c>
      <c r="D141" s="5" t="s">
        <v>216</v>
      </c>
      <c r="E141" s="5" t="s">
        <v>37</v>
      </c>
      <c r="G141" s="5" t="s">
        <v>217</v>
      </c>
      <c r="H141" s="23">
        <f>VLOOKUP($B141,'2022年下学期'!$B:$AE,16,FALSE)</f>
        <v>398</v>
      </c>
      <c r="I141" s="23">
        <f>VLOOKUP($B141,'2022年下学期'!$B:$AE,17,FALSE)</f>
        <v>12</v>
      </c>
      <c r="J141" s="23">
        <f>VLOOKUP($B141,'2022年下学期'!$B:$AE,18,FALSE)</f>
        <v>24</v>
      </c>
      <c r="K141" s="23">
        <f t="shared" si="14"/>
        <v>445</v>
      </c>
      <c r="L141" s="23">
        <f t="shared" si="15"/>
        <v>12</v>
      </c>
      <c r="M141" s="23">
        <f t="shared" si="16"/>
        <v>25</v>
      </c>
      <c r="N141" s="5">
        <v>445</v>
      </c>
      <c r="O141" s="5">
        <v>12</v>
      </c>
      <c r="P141" s="5">
        <v>25</v>
      </c>
      <c r="Q141" s="5" t="s">
        <v>447</v>
      </c>
      <c r="R141" s="5">
        <v>0</v>
      </c>
      <c r="S141" s="5">
        <v>0</v>
      </c>
      <c r="T141" s="5">
        <v>12</v>
      </c>
      <c r="U141" s="5">
        <v>25</v>
      </c>
      <c r="W141" s="5">
        <f t="shared" si="17"/>
        <v>0</v>
      </c>
      <c r="X141" s="5">
        <f t="shared" si="18"/>
        <v>11574.1666666667</v>
      </c>
      <c r="Y141" s="5">
        <f t="shared" si="19"/>
        <v>0</v>
      </c>
      <c r="AA141" s="5">
        <f t="shared" si="20"/>
        <v>0</v>
      </c>
      <c r="AB141" s="5">
        <v>449</v>
      </c>
      <c r="AC141" s="5">
        <v>395</v>
      </c>
      <c r="AD141" s="5">
        <v>24</v>
      </c>
      <c r="AE141" s="5">
        <v>284400</v>
      </c>
      <c r="AF141" s="5">
        <v>277780</v>
      </c>
      <c r="AG141" s="5">
        <v>6620</v>
      </c>
      <c r="AI141" s="5">
        <v>11574.1666666667</v>
      </c>
      <c r="AJ141" s="5">
        <v>64</v>
      </c>
      <c r="AK141" s="5">
        <v>53</v>
      </c>
      <c r="AL141" s="5">
        <v>4</v>
      </c>
      <c r="AM141" s="5">
        <v>38160</v>
      </c>
      <c r="AN141" s="5">
        <v>37056.67</v>
      </c>
      <c r="AO141" s="5">
        <v>1103.33</v>
      </c>
      <c r="AQ141" s="5">
        <v>62</v>
      </c>
      <c r="AR141" s="5">
        <v>56</v>
      </c>
      <c r="AS141" s="5">
        <v>4</v>
      </c>
      <c r="AT141" s="5">
        <v>39600</v>
      </c>
      <c r="AU141" s="5">
        <v>38496.67</v>
      </c>
      <c r="AV141" s="5">
        <v>1103.33</v>
      </c>
      <c r="AX141" s="5">
        <v>74</v>
      </c>
      <c r="AY141" s="5">
        <v>62</v>
      </c>
      <c r="AZ141" s="5">
        <v>4</v>
      </c>
      <c r="BA141" s="5">
        <v>44640</v>
      </c>
      <c r="BB141" s="5">
        <v>43536.66</v>
      </c>
      <c r="BC141" s="5">
        <v>1103.34</v>
      </c>
      <c r="BE141" s="5">
        <v>82</v>
      </c>
      <c r="BF141" s="5">
        <v>71</v>
      </c>
      <c r="BG141" s="5">
        <v>4</v>
      </c>
      <c r="BH141" s="5">
        <v>51120</v>
      </c>
      <c r="BI141" s="5">
        <v>50016.67</v>
      </c>
      <c r="BJ141" s="5">
        <v>1103.33</v>
      </c>
      <c r="BL141" s="5">
        <v>77</v>
      </c>
      <c r="BM141" s="5">
        <v>76</v>
      </c>
      <c r="BN141" s="5">
        <v>4</v>
      </c>
      <c r="BO141" s="5">
        <v>54720</v>
      </c>
      <c r="BP141" s="5">
        <v>53616.67</v>
      </c>
      <c r="BQ141" s="5">
        <v>1103.33</v>
      </c>
      <c r="BS141" s="5">
        <v>90</v>
      </c>
      <c r="BT141" s="5">
        <v>78</v>
      </c>
      <c r="BU141" s="5">
        <v>4</v>
      </c>
      <c r="BV141" s="5">
        <v>56160</v>
      </c>
      <c r="BW141" s="5">
        <v>55056.66</v>
      </c>
      <c r="BX141" s="5">
        <v>1103.34</v>
      </c>
    </row>
    <row r="142" spans="1:76">
      <c r="A142" s="5" t="s">
        <v>215</v>
      </c>
      <c r="B142" s="5">
        <v>2143012893</v>
      </c>
      <c r="C142" s="5" t="s">
        <v>218</v>
      </c>
      <c r="D142" s="5" t="s">
        <v>218</v>
      </c>
      <c r="E142" s="5" t="s">
        <v>37</v>
      </c>
      <c r="G142" s="5" t="s">
        <v>217</v>
      </c>
      <c r="H142" s="23">
        <f>VLOOKUP($B142,'2022年下学期'!$B:$AE,16,FALSE)</f>
        <v>154</v>
      </c>
      <c r="I142" s="23">
        <f>VLOOKUP($B142,'2022年下学期'!$B:$AE,17,FALSE)</f>
        <v>6</v>
      </c>
      <c r="J142" s="23">
        <f>VLOOKUP($B142,'2022年下学期'!$B:$AE,18,FALSE)</f>
        <v>13</v>
      </c>
      <c r="K142" s="23">
        <f t="shared" si="14"/>
        <v>170</v>
      </c>
      <c r="L142" s="23">
        <f t="shared" si="15"/>
        <v>6</v>
      </c>
      <c r="M142" s="23">
        <f t="shared" si="16"/>
        <v>14</v>
      </c>
      <c r="N142" s="5">
        <v>170</v>
      </c>
      <c r="O142" s="5">
        <v>6</v>
      </c>
      <c r="P142" s="5">
        <v>14</v>
      </c>
      <c r="Q142" s="5" t="s">
        <v>447</v>
      </c>
      <c r="R142" s="5">
        <v>0</v>
      </c>
      <c r="S142" s="5">
        <v>0</v>
      </c>
      <c r="T142" s="5">
        <v>6</v>
      </c>
      <c r="U142" s="5">
        <v>14</v>
      </c>
      <c r="W142" s="5">
        <f t="shared" si="17"/>
        <v>7400</v>
      </c>
      <c r="X142" s="5">
        <f t="shared" si="18"/>
        <v>85448.8461538462</v>
      </c>
      <c r="Y142" s="5">
        <f t="shared" si="19"/>
        <v>7300</v>
      </c>
      <c r="AA142" s="5">
        <f t="shared" si="20"/>
        <v>14700</v>
      </c>
      <c r="AB142" s="5">
        <v>170</v>
      </c>
      <c r="AC142" s="5">
        <v>151</v>
      </c>
      <c r="AD142" s="5">
        <v>13</v>
      </c>
      <c r="AE142" s="5">
        <v>108720</v>
      </c>
      <c r="AF142" s="5">
        <v>1103435</v>
      </c>
      <c r="AG142" s="5">
        <v>5285</v>
      </c>
      <c r="AI142" s="5">
        <v>84879.6153846154</v>
      </c>
      <c r="AJ142" s="5">
        <v>23</v>
      </c>
      <c r="AK142" s="5">
        <v>17</v>
      </c>
      <c r="AL142" s="5">
        <v>2</v>
      </c>
      <c r="AM142" s="5">
        <v>12240</v>
      </c>
      <c r="AN142" s="5">
        <v>11645</v>
      </c>
      <c r="AO142" s="5">
        <v>595</v>
      </c>
      <c r="AQ142" s="5">
        <v>21</v>
      </c>
      <c r="AR142" s="5">
        <v>19</v>
      </c>
      <c r="AS142" s="5">
        <v>2</v>
      </c>
      <c r="AT142" s="5">
        <v>13680</v>
      </c>
      <c r="AU142" s="5">
        <v>13015</v>
      </c>
      <c r="AV142" s="5">
        <v>665</v>
      </c>
      <c r="AX142" s="5">
        <v>29</v>
      </c>
      <c r="AY142" s="5">
        <v>26</v>
      </c>
      <c r="AZ142" s="5">
        <v>2</v>
      </c>
      <c r="BA142" s="5">
        <v>18720</v>
      </c>
      <c r="BB142" s="5">
        <v>17810</v>
      </c>
      <c r="BC142" s="5">
        <v>910</v>
      </c>
      <c r="BE142" s="5">
        <v>35</v>
      </c>
      <c r="BF142" s="5">
        <v>30</v>
      </c>
      <c r="BG142" s="5">
        <v>1</v>
      </c>
      <c r="BH142" s="5">
        <v>21600</v>
      </c>
      <c r="BI142" s="5">
        <v>20550</v>
      </c>
      <c r="BJ142" s="5">
        <v>1050</v>
      </c>
      <c r="BL142" s="5">
        <v>31</v>
      </c>
      <c r="BM142" s="5">
        <v>28</v>
      </c>
      <c r="BN142" s="5">
        <v>2</v>
      </c>
      <c r="BO142" s="5">
        <v>20160</v>
      </c>
      <c r="BP142" s="5">
        <v>19180</v>
      </c>
      <c r="BQ142" s="5">
        <v>980</v>
      </c>
      <c r="BS142" s="5">
        <v>31</v>
      </c>
      <c r="BT142" s="5">
        <v>31</v>
      </c>
      <c r="BU142" s="5">
        <v>2</v>
      </c>
      <c r="BV142" s="5">
        <v>22320</v>
      </c>
      <c r="BW142" s="5">
        <v>21235</v>
      </c>
      <c r="BX142" s="5">
        <v>1085</v>
      </c>
    </row>
    <row r="143" spans="1:76">
      <c r="A143" s="5" t="s">
        <v>215</v>
      </c>
      <c r="B143" s="5">
        <v>2143012895</v>
      </c>
      <c r="C143" s="5" t="s">
        <v>219</v>
      </c>
      <c r="D143" s="5" t="s">
        <v>219</v>
      </c>
      <c r="E143" s="5" t="s">
        <v>974</v>
      </c>
      <c r="G143" s="5" t="s">
        <v>217</v>
      </c>
      <c r="H143" s="23">
        <f>VLOOKUP($B143,'2022年下学期'!$B:$AE,16,FALSE)</f>
        <v>194</v>
      </c>
      <c r="I143" s="23">
        <f>VLOOKUP($B143,'2022年下学期'!$B:$AE,17,FALSE)</f>
        <v>6</v>
      </c>
      <c r="J143" s="23">
        <f>VLOOKUP($B143,'2022年下学期'!$B:$AE,18,FALSE)</f>
        <v>13</v>
      </c>
      <c r="K143" s="23">
        <f t="shared" si="14"/>
        <v>235</v>
      </c>
      <c r="L143" s="23">
        <f t="shared" si="15"/>
        <v>6</v>
      </c>
      <c r="M143" s="23">
        <f t="shared" si="16"/>
        <v>13</v>
      </c>
      <c r="N143" s="5">
        <v>235</v>
      </c>
      <c r="O143" s="5">
        <v>6</v>
      </c>
      <c r="P143" s="5">
        <v>13</v>
      </c>
      <c r="Q143" s="5" t="s">
        <v>447</v>
      </c>
      <c r="R143" s="5">
        <v>0</v>
      </c>
      <c r="S143" s="5">
        <v>0</v>
      </c>
      <c r="T143" s="5">
        <v>6</v>
      </c>
      <c r="U143" s="5">
        <v>13</v>
      </c>
      <c r="W143" s="5">
        <f t="shared" si="17"/>
        <v>0</v>
      </c>
      <c r="X143" s="5">
        <f t="shared" si="18"/>
        <v>10104.6923076923</v>
      </c>
      <c r="Y143" s="5">
        <f t="shared" si="19"/>
        <v>7300</v>
      </c>
      <c r="AA143" s="5">
        <f t="shared" si="20"/>
        <v>7300</v>
      </c>
      <c r="AB143" s="5">
        <v>238</v>
      </c>
      <c r="AC143" s="5">
        <v>188</v>
      </c>
      <c r="AD143" s="5">
        <v>13</v>
      </c>
      <c r="AE143" s="5">
        <v>135360</v>
      </c>
      <c r="AF143" s="5">
        <v>131361</v>
      </c>
      <c r="AG143" s="5">
        <v>3999</v>
      </c>
      <c r="AI143" s="5">
        <v>10104.6923076923</v>
      </c>
      <c r="AJ143" s="5">
        <v>33</v>
      </c>
      <c r="AK143" s="5">
        <v>26</v>
      </c>
      <c r="AL143" s="5">
        <v>2</v>
      </c>
      <c r="AM143" s="5">
        <v>18720</v>
      </c>
      <c r="AN143" s="5">
        <v>18167</v>
      </c>
      <c r="AO143" s="5">
        <v>553</v>
      </c>
      <c r="AQ143" s="5">
        <v>23</v>
      </c>
      <c r="AR143" s="5">
        <v>18</v>
      </c>
      <c r="AS143" s="5">
        <v>2</v>
      </c>
      <c r="AT143" s="5">
        <v>12960</v>
      </c>
      <c r="AU143" s="5">
        <v>12577</v>
      </c>
      <c r="AV143" s="5">
        <v>383</v>
      </c>
      <c r="AX143" s="5">
        <v>37</v>
      </c>
      <c r="AY143" s="5">
        <v>33</v>
      </c>
      <c r="AZ143" s="5">
        <v>2</v>
      </c>
      <c r="BA143" s="5">
        <v>23760</v>
      </c>
      <c r="BB143" s="5">
        <v>23058</v>
      </c>
      <c r="BC143" s="5">
        <v>702</v>
      </c>
      <c r="BE143" s="5">
        <v>46</v>
      </c>
      <c r="BF143" s="5">
        <v>39</v>
      </c>
      <c r="BG143" s="5">
        <v>2</v>
      </c>
      <c r="BH143" s="5">
        <v>28080</v>
      </c>
      <c r="BI143" s="5">
        <v>27250</v>
      </c>
      <c r="BJ143" s="5">
        <v>830</v>
      </c>
      <c r="BL143" s="5">
        <v>49</v>
      </c>
      <c r="BM143" s="5">
        <v>32</v>
      </c>
      <c r="BN143" s="5">
        <v>2</v>
      </c>
      <c r="BO143" s="5">
        <v>23040</v>
      </c>
      <c r="BP143" s="5">
        <v>22360</v>
      </c>
      <c r="BQ143" s="5">
        <v>680</v>
      </c>
      <c r="BS143" s="5">
        <v>50</v>
      </c>
      <c r="BT143" s="5">
        <v>40</v>
      </c>
      <c r="BU143" s="5">
        <v>2</v>
      </c>
      <c r="BV143" s="5">
        <v>28800</v>
      </c>
      <c r="BW143" s="5">
        <v>27949</v>
      </c>
      <c r="BX143" s="5">
        <v>851</v>
      </c>
    </row>
    <row r="144" spans="1:35">
      <c r="A144" s="5" t="s">
        <v>215</v>
      </c>
      <c r="B144" s="5">
        <v>2143012897</v>
      </c>
      <c r="C144" s="5" t="s">
        <v>220</v>
      </c>
      <c r="D144" s="5" t="s">
        <v>219</v>
      </c>
      <c r="F144" s="5" t="s">
        <v>975</v>
      </c>
      <c r="G144" s="5" t="s">
        <v>217</v>
      </c>
      <c r="H144" s="23">
        <f>VLOOKUP($B144,'2022年下学期'!$B:$AE,16,FALSE)</f>
        <v>2</v>
      </c>
      <c r="I144" s="23">
        <f>VLOOKUP($B144,'2022年下学期'!$B:$AE,17,FALSE)</f>
        <v>1</v>
      </c>
      <c r="J144" s="23">
        <f>VLOOKUP($B144,'2022年下学期'!$B:$AE,18,FALSE)</f>
        <v>2</v>
      </c>
      <c r="K144" s="23">
        <f t="shared" si="14"/>
        <v>3</v>
      </c>
      <c r="L144" s="23">
        <f t="shared" si="15"/>
        <v>1</v>
      </c>
      <c r="M144" s="23">
        <f t="shared" si="16"/>
        <v>3</v>
      </c>
      <c r="N144" s="5">
        <v>3</v>
      </c>
      <c r="O144" s="5">
        <v>1</v>
      </c>
      <c r="P144" s="5">
        <v>3</v>
      </c>
      <c r="Q144" s="5" t="s">
        <v>455</v>
      </c>
      <c r="R144" s="5">
        <v>0</v>
      </c>
      <c r="S144" s="5">
        <v>0</v>
      </c>
      <c r="T144" s="5">
        <v>1</v>
      </c>
      <c r="U144" s="5">
        <v>3</v>
      </c>
      <c r="V144" s="5">
        <v>2350</v>
      </c>
      <c r="W144" s="5">
        <f t="shared" si="17"/>
        <v>2350</v>
      </c>
      <c r="X144" s="5">
        <f t="shared" si="18"/>
        <v>783.333333333333</v>
      </c>
      <c r="Y144" s="5">
        <f t="shared" si="19"/>
        <v>2350</v>
      </c>
      <c r="AA144" s="5">
        <f t="shared" si="20"/>
        <v>4700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</row>
    <row r="145" spans="1:95">
      <c r="A145" s="5" t="s">
        <v>215</v>
      </c>
      <c r="B145" s="5">
        <v>3143011131</v>
      </c>
      <c r="C145" s="5" t="s">
        <v>221</v>
      </c>
      <c r="D145" s="5" t="s">
        <v>221</v>
      </c>
      <c r="E145" s="5" t="s">
        <v>37</v>
      </c>
      <c r="G145" s="5" t="s">
        <v>217</v>
      </c>
      <c r="H145" s="23">
        <f>VLOOKUP($B145,'2022年下学期'!$B:$AE,16,FALSE)</f>
        <v>509</v>
      </c>
      <c r="I145" s="23">
        <f>VLOOKUP($B145,'2022年下学期'!$B:$AE,17,FALSE)</f>
        <v>10</v>
      </c>
      <c r="J145" s="23">
        <f>VLOOKUP($B145,'2022年下学期'!$B:$AE,18,FALSE)</f>
        <v>35</v>
      </c>
      <c r="K145" s="23">
        <f t="shared" si="14"/>
        <v>607</v>
      </c>
      <c r="L145" s="23">
        <f t="shared" si="15"/>
        <v>12</v>
      </c>
      <c r="M145" s="23">
        <f t="shared" si="16"/>
        <v>41</v>
      </c>
      <c r="N145" s="5">
        <v>607</v>
      </c>
      <c r="O145" s="5">
        <v>0</v>
      </c>
      <c r="P145" s="5">
        <v>0</v>
      </c>
      <c r="Q145" s="5" t="s">
        <v>445</v>
      </c>
      <c r="R145" s="5">
        <v>12</v>
      </c>
      <c r="S145" s="5">
        <v>41</v>
      </c>
      <c r="T145" s="5">
        <v>12</v>
      </c>
      <c r="U145" s="5">
        <v>41</v>
      </c>
      <c r="W145" s="5">
        <f t="shared" si="17"/>
        <v>0</v>
      </c>
      <c r="X145" s="5">
        <f t="shared" si="18"/>
        <v>11423.3333333333</v>
      </c>
      <c r="Y145" s="5">
        <f t="shared" si="19"/>
        <v>0</v>
      </c>
      <c r="AA145" s="5">
        <f t="shared" si="20"/>
        <v>0</v>
      </c>
      <c r="AB145" s="5">
        <v>551</v>
      </c>
      <c r="AC145" s="5">
        <v>521</v>
      </c>
      <c r="AD145" s="5">
        <v>36</v>
      </c>
      <c r="AE145" s="5">
        <v>416800</v>
      </c>
      <c r="AF145" s="5">
        <v>411240</v>
      </c>
      <c r="AG145" s="5">
        <v>4760</v>
      </c>
      <c r="AH145" s="5">
        <v>800</v>
      </c>
      <c r="AI145" s="5">
        <v>11423.3333333333</v>
      </c>
      <c r="BZ145" s="5">
        <v>159</v>
      </c>
      <c r="CA145" s="5">
        <v>156</v>
      </c>
      <c r="CC145" s="5">
        <v>124800</v>
      </c>
      <c r="CG145" s="5">
        <v>184</v>
      </c>
      <c r="CH145" s="5">
        <v>174</v>
      </c>
      <c r="CJ145" s="5">
        <v>139200</v>
      </c>
      <c r="CN145" s="5">
        <v>208</v>
      </c>
      <c r="CO145" s="5">
        <v>191</v>
      </c>
      <c r="CQ145" s="5">
        <v>152800</v>
      </c>
    </row>
    <row r="146" spans="1:77">
      <c r="A146" s="5" t="s">
        <v>222</v>
      </c>
      <c r="B146" s="5">
        <v>2143014258</v>
      </c>
      <c r="C146" s="5" t="s">
        <v>223</v>
      </c>
      <c r="D146" s="5" t="s">
        <v>223</v>
      </c>
      <c r="E146" s="5" t="s">
        <v>37</v>
      </c>
      <c r="G146" s="5" t="s">
        <v>224</v>
      </c>
      <c r="H146" s="23">
        <f>VLOOKUP($B146,'2022年下学期'!$B:$AE,16,FALSE)</f>
        <v>514</v>
      </c>
      <c r="I146" s="23">
        <f>VLOOKUP($B146,'2022年下学期'!$B:$AE,17,FALSE)</f>
        <v>12</v>
      </c>
      <c r="J146" s="23">
        <f>VLOOKUP($B146,'2022年下学期'!$B:$AE,18,FALSE)</f>
        <v>32</v>
      </c>
      <c r="K146" s="23">
        <f t="shared" si="14"/>
        <v>548</v>
      </c>
      <c r="L146" s="23">
        <f t="shared" si="15"/>
        <v>12</v>
      </c>
      <c r="M146" s="23">
        <f t="shared" si="16"/>
        <v>34</v>
      </c>
      <c r="N146" s="5">
        <v>548</v>
      </c>
      <c r="O146" s="5">
        <v>12</v>
      </c>
      <c r="P146" s="5">
        <v>34</v>
      </c>
      <c r="Q146" s="5" t="s">
        <v>447</v>
      </c>
      <c r="R146" s="5">
        <v>0</v>
      </c>
      <c r="S146" s="5">
        <v>0</v>
      </c>
      <c r="T146" s="5">
        <v>12</v>
      </c>
      <c r="U146" s="5">
        <v>34</v>
      </c>
      <c r="W146" s="5">
        <f t="shared" si="17"/>
        <v>0</v>
      </c>
      <c r="X146" s="5">
        <f t="shared" si="18"/>
        <v>10317.3529411765</v>
      </c>
      <c r="Y146" s="5">
        <f t="shared" si="19"/>
        <v>0</v>
      </c>
      <c r="AA146" s="5">
        <f t="shared" si="20"/>
        <v>0</v>
      </c>
      <c r="AB146" s="5">
        <v>545</v>
      </c>
      <c r="AC146" s="5">
        <v>518</v>
      </c>
      <c r="AD146" s="5">
        <v>34</v>
      </c>
      <c r="AE146" s="5">
        <v>372960</v>
      </c>
      <c r="AF146" s="5">
        <v>350790</v>
      </c>
      <c r="AG146" s="5">
        <v>5594</v>
      </c>
      <c r="AH146" s="5">
        <v>16576</v>
      </c>
      <c r="AI146" s="5">
        <v>10317.3529411765</v>
      </c>
      <c r="AJ146" s="5">
        <v>75</v>
      </c>
      <c r="AK146" s="5">
        <v>72</v>
      </c>
      <c r="AL146" s="5">
        <v>5</v>
      </c>
      <c r="AM146" s="5">
        <v>51840</v>
      </c>
      <c r="AN146" s="5">
        <v>49072</v>
      </c>
      <c r="AO146" s="5">
        <v>464</v>
      </c>
      <c r="AP146" s="5">
        <v>2304</v>
      </c>
      <c r="AQ146" s="5">
        <v>79</v>
      </c>
      <c r="AR146" s="5">
        <v>74</v>
      </c>
      <c r="AS146" s="5">
        <v>5</v>
      </c>
      <c r="AT146" s="5">
        <v>53280</v>
      </c>
      <c r="AU146" s="5">
        <v>50522</v>
      </c>
      <c r="AV146" s="5">
        <v>390</v>
      </c>
      <c r="AW146" s="5">
        <v>2368</v>
      </c>
      <c r="AX146" s="5">
        <v>98</v>
      </c>
      <c r="AY146" s="5">
        <v>91</v>
      </c>
      <c r="AZ146" s="5">
        <v>6</v>
      </c>
      <c r="BA146" s="5">
        <v>65520</v>
      </c>
      <c r="BB146" s="5">
        <v>61924</v>
      </c>
      <c r="BC146" s="5">
        <v>684</v>
      </c>
      <c r="BD146" s="5">
        <v>2912</v>
      </c>
      <c r="BE146" s="5">
        <v>99</v>
      </c>
      <c r="BF146" s="5">
        <v>95</v>
      </c>
      <c r="BG146" s="5">
        <v>6</v>
      </c>
      <c r="BH146" s="5">
        <v>68400</v>
      </c>
      <c r="BI146" s="5">
        <v>64235</v>
      </c>
      <c r="BJ146" s="5">
        <v>1125</v>
      </c>
      <c r="BK146" s="5">
        <v>3040</v>
      </c>
      <c r="BL146" s="5">
        <v>101</v>
      </c>
      <c r="BM146" s="5">
        <v>94</v>
      </c>
      <c r="BN146" s="5">
        <v>6</v>
      </c>
      <c r="BO146" s="5">
        <v>67680</v>
      </c>
      <c r="BP146" s="5">
        <v>63875</v>
      </c>
      <c r="BQ146" s="5">
        <v>797</v>
      </c>
      <c r="BR146" s="5">
        <v>3008</v>
      </c>
      <c r="BS146" s="5">
        <v>93</v>
      </c>
      <c r="BT146" s="5">
        <v>92</v>
      </c>
      <c r="BU146" s="5">
        <v>6</v>
      </c>
      <c r="BV146" s="5">
        <v>66240</v>
      </c>
      <c r="BW146" s="5">
        <v>61162</v>
      </c>
      <c r="BX146" s="5">
        <v>2134</v>
      </c>
      <c r="BY146" s="5">
        <v>2944</v>
      </c>
    </row>
    <row r="147" spans="1:77">
      <c r="A147" s="5" t="s">
        <v>222</v>
      </c>
      <c r="B147" s="5">
        <v>2143014261</v>
      </c>
      <c r="C147" s="5" t="s">
        <v>225</v>
      </c>
      <c r="D147" s="5" t="s">
        <v>225</v>
      </c>
      <c r="E147" s="5" t="s">
        <v>37</v>
      </c>
      <c r="G147" s="5" t="s">
        <v>224</v>
      </c>
      <c r="H147" s="23">
        <f>VLOOKUP($B147,'2022年下学期'!$B:$AE,16,FALSE)</f>
        <v>66</v>
      </c>
      <c r="I147" s="23">
        <f>VLOOKUP($B147,'2022年下学期'!$B:$AE,17,FALSE)</f>
        <v>6</v>
      </c>
      <c r="J147" s="23">
        <f>VLOOKUP($B147,'2022年下学期'!$B:$AE,18,FALSE)</f>
        <v>8</v>
      </c>
      <c r="K147" s="23">
        <f t="shared" si="14"/>
        <v>83</v>
      </c>
      <c r="L147" s="23">
        <f t="shared" si="15"/>
        <v>6</v>
      </c>
      <c r="M147" s="23">
        <f t="shared" si="16"/>
        <v>7</v>
      </c>
      <c r="N147" s="5">
        <v>83</v>
      </c>
      <c r="O147" s="5">
        <v>6</v>
      </c>
      <c r="P147" s="5">
        <v>7</v>
      </c>
      <c r="Q147" s="5" t="s">
        <v>447</v>
      </c>
      <c r="R147" s="5">
        <v>0</v>
      </c>
      <c r="S147" s="5">
        <v>0</v>
      </c>
      <c r="T147" s="5">
        <v>6</v>
      </c>
      <c r="U147" s="5">
        <v>7</v>
      </c>
      <c r="W147" s="5">
        <f t="shared" si="17"/>
        <v>13400</v>
      </c>
      <c r="X147" s="5">
        <f t="shared" si="18"/>
        <v>6438.22222222222</v>
      </c>
      <c r="Y147" s="5">
        <f t="shared" si="19"/>
        <v>13600</v>
      </c>
      <c r="AA147" s="5">
        <f t="shared" si="20"/>
        <v>27000</v>
      </c>
      <c r="AB147" s="5">
        <v>78</v>
      </c>
      <c r="AC147" s="5">
        <v>64</v>
      </c>
      <c r="AD147" s="5">
        <v>9</v>
      </c>
      <c r="AE147" s="5">
        <v>46080</v>
      </c>
      <c r="AF147" s="5">
        <v>44544</v>
      </c>
      <c r="AH147" s="5">
        <v>1536</v>
      </c>
      <c r="AI147" s="5">
        <v>4949.33333333333</v>
      </c>
      <c r="AJ147" s="5">
        <v>9</v>
      </c>
      <c r="AK147" s="5">
        <v>3</v>
      </c>
      <c r="AL147" s="5">
        <v>1</v>
      </c>
      <c r="AM147" s="5">
        <v>2160</v>
      </c>
      <c r="AN147" s="5">
        <v>2088</v>
      </c>
      <c r="AO147" s="5">
        <v>0</v>
      </c>
      <c r="AP147" s="5">
        <v>72</v>
      </c>
      <c r="AQ147" s="5">
        <v>10</v>
      </c>
      <c r="AR147" s="5">
        <v>10</v>
      </c>
      <c r="AS147" s="5">
        <v>2</v>
      </c>
      <c r="AT147" s="5">
        <v>7200</v>
      </c>
      <c r="AU147" s="5">
        <v>6960</v>
      </c>
      <c r="AV147" s="5">
        <v>0</v>
      </c>
      <c r="AW147" s="5">
        <v>240</v>
      </c>
      <c r="AX147" s="5">
        <v>14</v>
      </c>
      <c r="AY147" s="5">
        <v>13</v>
      </c>
      <c r="AZ147" s="5">
        <v>2</v>
      </c>
      <c r="BA147" s="5">
        <v>9360</v>
      </c>
      <c r="BB147" s="5">
        <v>9048</v>
      </c>
      <c r="BC147" s="5">
        <v>0</v>
      </c>
      <c r="BD147" s="5">
        <v>312</v>
      </c>
      <c r="BE147" s="5">
        <v>15</v>
      </c>
      <c r="BF147" s="5">
        <v>11</v>
      </c>
      <c r="BG147" s="5">
        <v>2</v>
      </c>
      <c r="BH147" s="5">
        <v>7920</v>
      </c>
      <c r="BI147" s="5">
        <v>7656</v>
      </c>
      <c r="BK147" s="5">
        <v>264</v>
      </c>
      <c r="BL147" s="5">
        <v>13</v>
      </c>
      <c r="BM147" s="5">
        <v>11</v>
      </c>
      <c r="BN147" s="5">
        <v>2</v>
      </c>
      <c r="BO147" s="5">
        <v>10080</v>
      </c>
      <c r="BP147" s="5">
        <v>9816</v>
      </c>
      <c r="BQ147" s="5">
        <v>0</v>
      </c>
      <c r="BR147" s="5">
        <v>264</v>
      </c>
      <c r="BS147" s="5">
        <v>17</v>
      </c>
      <c r="BT147" s="5">
        <v>16</v>
      </c>
      <c r="BU147" s="5">
        <v>2</v>
      </c>
      <c r="BV147" s="5">
        <v>11520</v>
      </c>
      <c r="BW147" s="5">
        <v>11136</v>
      </c>
      <c r="BY147" s="5">
        <v>384</v>
      </c>
    </row>
    <row r="148" spans="1:77">
      <c r="A148" s="5" t="s">
        <v>222</v>
      </c>
      <c r="B148" s="5">
        <v>2143014263</v>
      </c>
      <c r="C148" s="5" t="s">
        <v>226</v>
      </c>
      <c r="D148" s="5" t="s">
        <v>226</v>
      </c>
      <c r="E148" s="5" t="s">
        <v>37</v>
      </c>
      <c r="G148" s="5" t="s">
        <v>224</v>
      </c>
      <c r="H148" s="23">
        <f>VLOOKUP($B148,'2022年下学期'!$B:$AE,16,FALSE)</f>
        <v>83</v>
      </c>
      <c r="I148" s="23">
        <f>VLOOKUP($B148,'2022年下学期'!$B:$AE,17,FALSE)</f>
        <v>6</v>
      </c>
      <c r="J148" s="23">
        <f>VLOOKUP($B148,'2022年下学期'!$B:$AE,18,FALSE)</f>
        <v>9</v>
      </c>
      <c r="K148" s="23">
        <f t="shared" si="14"/>
        <v>107</v>
      </c>
      <c r="L148" s="23">
        <f t="shared" si="15"/>
        <v>6</v>
      </c>
      <c r="M148" s="23">
        <f t="shared" si="16"/>
        <v>9</v>
      </c>
      <c r="N148" s="5">
        <v>107</v>
      </c>
      <c r="O148" s="5">
        <v>6</v>
      </c>
      <c r="P148" s="5">
        <v>9</v>
      </c>
      <c r="Q148" s="5" t="s">
        <v>447</v>
      </c>
      <c r="R148" s="5">
        <v>0</v>
      </c>
      <c r="S148" s="5">
        <v>0</v>
      </c>
      <c r="T148" s="5">
        <v>6</v>
      </c>
      <c r="U148" s="5">
        <v>9</v>
      </c>
      <c r="W148" s="5">
        <f t="shared" si="17"/>
        <v>6900</v>
      </c>
      <c r="X148" s="5">
        <f t="shared" si="18"/>
        <v>6538</v>
      </c>
      <c r="Y148" s="5">
        <f t="shared" si="19"/>
        <v>13800</v>
      </c>
      <c r="AA148" s="5">
        <f t="shared" si="20"/>
        <v>20700</v>
      </c>
      <c r="AB148" s="5">
        <v>102</v>
      </c>
      <c r="AC148" s="5">
        <v>85</v>
      </c>
      <c r="AD148" s="5">
        <v>10</v>
      </c>
      <c r="AE148" s="5">
        <v>61200</v>
      </c>
      <c r="AF148" s="5">
        <v>58480</v>
      </c>
      <c r="AH148" s="5">
        <v>2720</v>
      </c>
      <c r="AI148" s="5">
        <v>5848</v>
      </c>
      <c r="AJ148" s="5">
        <v>6</v>
      </c>
      <c r="AK148" s="5">
        <v>0</v>
      </c>
      <c r="AQ148" s="5">
        <v>6</v>
      </c>
      <c r="AR148" s="5">
        <v>6</v>
      </c>
      <c r="AS148" s="5">
        <v>2</v>
      </c>
      <c r="AT148" s="5">
        <v>4320</v>
      </c>
      <c r="AU148" s="5">
        <v>4128</v>
      </c>
      <c r="AW148" s="5">
        <v>192</v>
      </c>
      <c r="AX148" s="5">
        <v>16</v>
      </c>
      <c r="AY148" s="5">
        <v>13</v>
      </c>
      <c r="AZ148" s="5">
        <v>2</v>
      </c>
      <c r="BA148" s="5">
        <v>9360</v>
      </c>
      <c r="BB148" s="5">
        <v>8944</v>
      </c>
      <c r="BD148" s="5">
        <v>416</v>
      </c>
      <c r="BE148" s="5">
        <v>23</v>
      </c>
      <c r="BF148" s="5">
        <v>20</v>
      </c>
      <c r="BG148" s="5">
        <v>2</v>
      </c>
      <c r="BH148" s="5">
        <v>14400</v>
      </c>
      <c r="BI148" s="5">
        <v>13760</v>
      </c>
      <c r="BK148" s="5">
        <v>640</v>
      </c>
      <c r="BL148" s="5">
        <v>26</v>
      </c>
      <c r="BM148" s="5">
        <v>26</v>
      </c>
      <c r="BN148" s="5">
        <v>2</v>
      </c>
      <c r="BO148" s="5">
        <v>18720</v>
      </c>
      <c r="BP148" s="5">
        <v>17888</v>
      </c>
      <c r="BR148" s="5">
        <v>832</v>
      </c>
      <c r="BS148" s="5">
        <v>21</v>
      </c>
      <c r="BT148" s="5">
        <v>20</v>
      </c>
      <c r="BU148" s="5">
        <v>2</v>
      </c>
      <c r="BV148" s="5">
        <v>14400</v>
      </c>
      <c r="BW148" s="5">
        <v>13760</v>
      </c>
      <c r="BY148" s="5">
        <v>640</v>
      </c>
    </row>
    <row r="149" spans="1:77">
      <c r="A149" s="5" t="s">
        <v>222</v>
      </c>
      <c r="B149" s="5">
        <v>2143014265</v>
      </c>
      <c r="C149" s="5" t="s">
        <v>227</v>
      </c>
      <c r="D149" s="5" t="s">
        <v>227</v>
      </c>
      <c r="E149" s="5" t="s">
        <v>37</v>
      </c>
      <c r="G149" s="5" t="s">
        <v>224</v>
      </c>
      <c r="H149" s="23">
        <f>VLOOKUP($B149,'2022年下学期'!$B:$AE,16,FALSE)</f>
        <v>110</v>
      </c>
      <c r="I149" s="23">
        <f>VLOOKUP($B149,'2022年下学期'!$B:$AE,17,FALSE)</f>
        <v>6</v>
      </c>
      <c r="J149" s="23">
        <f>VLOOKUP($B149,'2022年下学期'!$B:$AE,18,FALSE)</f>
        <v>9</v>
      </c>
      <c r="K149" s="23">
        <f t="shared" si="14"/>
        <v>136</v>
      </c>
      <c r="L149" s="23">
        <f t="shared" si="15"/>
        <v>6</v>
      </c>
      <c r="M149" s="23">
        <f t="shared" si="16"/>
        <v>8</v>
      </c>
      <c r="N149" s="5">
        <v>136</v>
      </c>
      <c r="O149" s="5">
        <v>6</v>
      </c>
      <c r="P149" s="5">
        <v>8</v>
      </c>
      <c r="Q149" s="5" t="s">
        <v>447</v>
      </c>
      <c r="R149" s="5">
        <v>0</v>
      </c>
      <c r="S149" s="5">
        <v>0</v>
      </c>
      <c r="T149" s="5">
        <v>6</v>
      </c>
      <c r="U149" s="5">
        <v>8</v>
      </c>
      <c r="W149" s="5">
        <f t="shared" si="17"/>
        <v>6800</v>
      </c>
      <c r="X149" s="5">
        <f t="shared" si="18"/>
        <v>6945.45454545455</v>
      </c>
      <c r="Y149" s="5">
        <f t="shared" si="19"/>
        <v>6900</v>
      </c>
      <c r="AA149" s="5">
        <f t="shared" si="20"/>
        <v>13700</v>
      </c>
      <c r="AB149" s="5">
        <v>133</v>
      </c>
      <c r="AC149" s="5">
        <v>100</v>
      </c>
      <c r="AD149" s="5">
        <v>11</v>
      </c>
      <c r="AE149" s="5">
        <v>72000</v>
      </c>
      <c r="AF149" s="5">
        <v>69600</v>
      </c>
      <c r="AH149" s="5">
        <v>2400</v>
      </c>
      <c r="AI149" s="5">
        <v>6327.27272727273</v>
      </c>
      <c r="AJ149" s="5">
        <v>18</v>
      </c>
      <c r="AK149" s="5">
        <v>13</v>
      </c>
      <c r="AL149" s="5">
        <v>1</v>
      </c>
      <c r="AM149" s="5">
        <v>9360</v>
      </c>
      <c r="AN149" s="5">
        <v>9072</v>
      </c>
      <c r="AP149" s="5">
        <v>288</v>
      </c>
      <c r="AQ149" s="5">
        <v>9</v>
      </c>
      <c r="AR149" s="5">
        <v>7</v>
      </c>
      <c r="AS149" s="5">
        <v>1</v>
      </c>
      <c r="AT149" s="5">
        <v>5040</v>
      </c>
      <c r="AU149" s="5">
        <v>4872</v>
      </c>
      <c r="AW149" s="5">
        <v>168</v>
      </c>
      <c r="AX149" s="5">
        <v>29</v>
      </c>
      <c r="AY149" s="5">
        <v>25</v>
      </c>
      <c r="AZ149" s="5">
        <v>2</v>
      </c>
      <c r="BA149" s="5">
        <v>18000</v>
      </c>
      <c r="BB149" s="5">
        <v>17400</v>
      </c>
      <c r="BD149" s="5">
        <v>600</v>
      </c>
      <c r="BE149" s="5">
        <v>27</v>
      </c>
      <c r="BF149" s="5">
        <v>21</v>
      </c>
      <c r="BG149" s="5">
        <v>2</v>
      </c>
      <c r="BH149" s="5">
        <v>15120</v>
      </c>
      <c r="BI149" s="5">
        <v>14616</v>
      </c>
      <c r="BK149" s="5">
        <v>504</v>
      </c>
      <c r="BL149" s="5">
        <v>25</v>
      </c>
      <c r="BM149" s="5">
        <v>13</v>
      </c>
      <c r="BN149" s="5">
        <v>2</v>
      </c>
      <c r="BO149" s="5">
        <v>9360</v>
      </c>
      <c r="BP149" s="5">
        <v>9048</v>
      </c>
      <c r="BR149" s="5">
        <v>312</v>
      </c>
      <c r="BS149" s="5">
        <v>24</v>
      </c>
      <c r="BT149" s="5">
        <v>22</v>
      </c>
      <c r="BU149" s="5">
        <v>2</v>
      </c>
      <c r="BV149" s="5">
        <v>15840</v>
      </c>
      <c r="BW149" s="5">
        <v>18312</v>
      </c>
      <c r="BY149" s="5">
        <v>528</v>
      </c>
    </row>
    <row r="150" spans="1:77">
      <c r="A150" s="5" t="s">
        <v>222</v>
      </c>
      <c r="B150" s="5">
        <v>2143014269</v>
      </c>
      <c r="C150" s="5" t="s">
        <v>228</v>
      </c>
      <c r="D150" s="5" t="s">
        <v>228</v>
      </c>
      <c r="E150" s="5" t="s">
        <v>37</v>
      </c>
      <c r="G150" s="5" t="s">
        <v>224</v>
      </c>
      <c r="H150" s="23">
        <f>VLOOKUP($B150,'2022年下学期'!$B:$AE,16,FALSE)</f>
        <v>90</v>
      </c>
      <c r="I150" s="23">
        <f>VLOOKUP($B150,'2022年下学期'!$B:$AE,17,FALSE)</f>
        <v>6</v>
      </c>
      <c r="J150" s="23">
        <f>VLOOKUP($B150,'2022年下学期'!$B:$AE,18,FALSE)</f>
        <v>8</v>
      </c>
      <c r="K150" s="23">
        <f t="shared" si="14"/>
        <v>120</v>
      </c>
      <c r="L150" s="23">
        <f t="shared" si="15"/>
        <v>6</v>
      </c>
      <c r="M150" s="23">
        <f t="shared" si="16"/>
        <v>6</v>
      </c>
      <c r="N150" s="5">
        <v>120</v>
      </c>
      <c r="O150" s="5">
        <v>6</v>
      </c>
      <c r="P150" s="5">
        <v>6</v>
      </c>
      <c r="Q150" s="5" t="s">
        <v>447</v>
      </c>
      <c r="R150" s="5">
        <v>0</v>
      </c>
      <c r="S150" s="5">
        <v>0</v>
      </c>
      <c r="T150" s="5">
        <v>6</v>
      </c>
      <c r="U150" s="5">
        <v>6</v>
      </c>
      <c r="W150" s="5">
        <f t="shared" si="17"/>
        <v>6600</v>
      </c>
      <c r="X150" s="5">
        <f t="shared" si="18"/>
        <v>7693.33333333333</v>
      </c>
      <c r="Y150" s="5">
        <f t="shared" si="19"/>
        <v>13600</v>
      </c>
      <c r="AA150" s="5">
        <f t="shared" si="20"/>
        <v>20200</v>
      </c>
      <c r="AB150" s="5">
        <v>104</v>
      </c>
      <c r="AC150" s="5">
        <v>90</v>
      </c>
      <c r="AD150" s="5">
        <v>9</v>
      </c>
      <c r="AE150" s="5">
        <v>64800</v>
      </c>
      <c r="AF150" s="5">
        <v>62640</v>
      </c>
      <c r="AG150" s="5">
        <v>0</v>
      </c>
      <c r="AH150" s="5">
        <v>2160</v>
      </c>
      <c r="AI150" s="5">
        <v>6960</v>
      </c>
      <c r="AJ150" s="5">
        <v>7</v>
      </c>
      <c r="AK150" s="5">
        <v>7</v>
      </c>
      <c r="AL150" s="5">
        <v>1</v>
      </c>
      <c r="AM150" s="5">
        <v>5040</v>
      </c>
      <c r="AN150" s="5">
        <v>4872</v>
      </c>
      <c r="AO150" s="5">
        <v>0</v>
      </c>
      <c r="AP150" s="5">
        <v>168</v>
      </c>
      <c r="AQ150" s="5">
        <v>16</v>
      </c>
      <c r="AR150" s="5">
        <v>11</v>
      </c>
      <c r="AS150" s="5">
        <v>1</v>
      </c>
      <c r="AT150" s="5">
        <v>7920</v>
      </c>
      <c r="AU150" s="5">
        <v>7656</v>
      </c>
      <c r="AV150" s="5">
        <v>0</v>
      </c>
      <c r="AW150" s="5">
        <v>264</v>
      </c>
      <c r="AX150" s="5">
        <v>6</v>
      </c>
      <c r="AY150" s="5">
        <v>6</v>
      </c>
      <c r="AZ150" s="5">
        <v>1</v>
      </c>
      <c r="BA150" s="5">
        <v>4320</v>
      </c>
      <c r="BB150" s="5">
        <v>4176</v>
      </c>
      <c r="BC150" s="5">
        <v>0</v>
      </c>
      <c r="BD150" s="5">
        <v>144</v>
      </c>
      <c r="BE150" s="5">
        <v>26</v>
      </c>
      <c r="BF150" s="5">
        <v>25</v>
      </c>
      <c r="BG150" s="5">
        <v>2</v>
      </c>
      <c r="BH150" s="5">
        <v>18000</v>
      </c>
      <c r="BI150" s="5">
        <v>17400</v>
      </c>
      <c r="BJ150" s="5">
        <v>0</v>
      </c>
      <c r="BK150" s="5">
        <v>600</v>
      </c>
      <c r="BL150" s="5">
        <v>22</v>
      </c>
      <c r="BM150" s="5">
        <v>20</v>
      </c>
      <c r="BN150" s="5">
        <v>2</v>
      </c>
      <c r="BO150" s="5">
        <v>14400</v>
      </c>
      <c r="BP150" s="5">
        <v>13920</v>
      </c>
      <c r="BQ150" s="5">
        <v>0</v>
      </c>
      <c r="BR150" s="5">
        <v>480</v>
      </c>
      <c r="BS150" s="5">
        <v>27</v>
      </c>
      <c r="BT150" s="5">
        <v>21</v>
      </c>
      <c r="BU150" s="5">
        <v>2</v>
      </c>
      <c r="BV150" s="5">
        <v>15120</v>
      </c>
      <c r="BW150" s="5">
        <v>14616</v>
      </c>
      <c r="BX150" s="5">
        <v>0</v>
      </c>
      <c r="BY150" s="5">
        <v>504</v>
      </c>
    </row>
    <row r="151" spans="1:77">
      <c r="A151" s="5" t="s">
        <v>222</v>
      </c>
      <c r="B151" s="5">
        <v>2143014270</v>
      </c>
      <c r="C151" s="5" t="s">
        <v>229</v>
      </c>
      <c r="D151" s="5" t="s">
        <v>229</v>
      </c>
      <c r="E151" s="5" t="s">
        <v>37</v>
      </c>
      <c r="G151" s="5" t="s">
        <v>224</v>
      </c>
      <c r="H151" s="23">
        <f>VLOOKUP($B151,'2022年下学期'!$B:$AE,16,FALSE)</f>
        <v>193</v>
      </c>
      <c r="I151" s="23">
        <f>VLOOKUP($B151,'2022年下学期'!$B:$AE,17,FALSE)</f>
        <v>6</v>
      </c>
      <c r="J151" s="23">
        <f>VLOOKUP($B151,'2022年下学期'!$B:$AE,18,FALSE)</f>
        <v>16</v>
      </c>
      <c r="K151" s="23">
        <f t="shared" si="14"/>
        <v>221</v>
      </c>
      <c r="L151" s="23">
        <f t="shared" si="15"/>
        <v>6</v>
      </c>
      <c r="M151" s="23">
        <f t="shared" si="16"/>
        <v>16</v>
      </c>
      <c r="N151" s="5">
        <v>221</v>
      </c>
      <c r="O151" s="5">
        <v>6</v>
      </c>
      <c r="P151" s="5">
        <v>16</v>
      </c>
      <c r="Q151" s="5" t="s">
        <v>447</v>
      </c>
      <c r="R151" s="5">
        <v>0</v>
      </c>
      <c r="S151" s="5">
        <v>0</v>
      </c>
      <c r="T151" s="5">
        <v>6</v>
      </c>
      <c r="U151" s="5">
        <v>16</v>
      </c>
      <c r="W151" s="5">
        <f t="shared" si="17"/>
        <v>0</v>
      </c>
      <c r="X151" s="5">
        <f t="shared" si="18"/>
        <v>7570.66666666667</v>
      </c>
      <c r="Y151" s="5">
        <f t="shared" si="19"/>
        <v>7600</v>
      </c>
      <c r="AA151" s="5">
        <f t="shared" si="20"/>
        <v>7600</v>
      </c>
      <c r="AB151" s="5">
        <v>213</v>
      </c>
      <c r="AC151" s="5">
        <v>167</v>
      </c>
      <c r="AD151" s="5">
        <v>15</v>
      </c>
      <c r="AE151" s="5">
        <v>120240</v>
      </c>
      <c r="AF151" s="5">
        <v>113560</v>
      </c>
      <c r="AH151" s="5">
        <v>6680</v>
      </c>
      <c r="AI151" s="5">
        <v>7570.66666666667</v>
      </c>
      <c r="AJ151" s="5">
        <v>29</v>
      </c>
      <c r="AK151" s="5">
        <v>23</v>
      </c>
      <c r="AL151" s="5">
        <v>2</v>
      </c>
      <c r="AM151" s="5">
        <v>16560</v>
      </c>
      <c r="AN151" s="5">
        <v>15640</v>
      </c>
      <c r="AP151" s="5">
        <v>920</v>
      </c>
      <c r="AQ151" s="5">
        <v>29</v>
      </c>
      <c r="AR151" s="5">
        <v>19</v>
      </c>
      <c r="AS151" s="5">
        <v>2</v>
      </c>
      <c r="AT151" s="5">
        <v>13680</v>
      </c>
      <c r="AU151" s="5">
        <v>12920</v>
      </c>
      <c r="AW151" s="5">
        <v>760</v>
      </c>
      <c r="AX151" s="5">
        <v>38</v>
      </c>
      <c r="AY151" s="5">
        <v>31</v>
      </c>
      <c r="AZ151" s="5">
        <v>2</v>
      </c>
      <c r="BA151" s="5">
        <v>22320</v>
      </c>
      <c r="BB151" s="5">
        <v>21080</v>
      </c>
      <c r="BD151" s="5">
        <v>1240</v>
      </c>
      <c r="BE151" s="5">
        <v>45</v>
      </c>
      <c r="BF151" s="5">
        <v>38</v>
      </c>
      <c r="BG151" s="5">
        <v>3</v>
      </c>
      <c r="BH151" s="5">
        <v>27360</v>
      </c>
      <c r="BI151" s="5">
        <v>25840</v>
      </c>
      <c r="BK151" s="5">
        <v>1520</v>
      </c>
      <c r="BL151" s="5">
        <v>36</v>
      </c>
      <c r="BM151" s="5">
        <v>28</v>
      </c>
      <c r="BN151" s="5">
        <v>3</v>
      </c>
      <c r="BO151" s="5">
        <v>20160</v>
      </c>
      <c r="BP151" s="5">
        <v>19040</v>
      </c>
      <c r="BR151" s="5">
        <v>1120</v>
      </c>
      <c r="BS151" s="5">
        <v>36</v>
      </c>
      <c r="BT151" s="5">
        <v>28</v>
      </c>
      <c r="BU151" s="5">
        <v>3</v>
      </c>
      <c r="BV151" s="5">
        <v>20160</v>
      </c>
      <c r="BW151" s="5">
        <v>19040</v>
      </c>
      <c r="BY151" s="5">
        <v>1120</v>
      </c>
    </row>
    <row r="152" spans="1:77">
      <c r="A152" s="5" t="s">
        <v>222</v>
      </c>
      <c r="B152" s="5">
        <v>2143014271</v>
      </c>
      <c r="C152" s="5" t="s">
        <v>230</v>
      </c>
      <c r="D152" s="5" t="s">
        <v>230</v>
      </c>
      <c r="E152" s="5" t="s">
        <v>37</v>
      </c>
      <c r="G152" s="5" t="s">
        <v>224</v>
      </c>
      <c r="H152" s="23">
        <f>VLOOKUP($B152,'2022年下学期'!$B:$AE,16,FALSE)</f>
        <v>77</v>
      </c>
      <c r="I152" s="23">
        <f>VLOOKUP($B152,'2022年下学期'!$B:$AE,17,FALSE)</f>
        <v>6</v>
      </c>
      <c r="J152" s="23">
        <f>VLOOKUP($B152,'2022年下学期'!$B:$AE,18,FALSE)</f>
        <v>8</v>
      </c>
      <c r="K152" s="23">
        <f t="shared" si="14"/>
        <v>108</v>
      </c>
      <c r="L152" s="23">
        <f t="shared" si="15"/>
        <v>6</v>
      </c>
      <c r="M152" s="23">
        <f t="shared" si="16"/>
        <v>7</v>
      </c>
      <c r="N152" s="5">
        <v>108</v>
      </c>
      <c r="O152" s="5">
        <v>6</v>
      </c>
      <c r="P152" s="5">
        <v>7</v>
      </c>
      <c r="Q152" s="5" t="s">
        <v>447</v>
      </c>
      <c r="R152" s="5">
        <v>0</v>
      </c>
      <c r="S152" s="5">
        <v>0</v>
      </c>
      <c r="T152" s="5">
        <v>6</v>
      </c>
      <c r="U152" s="5">
        <v>7</v>
      </c>
      <c r="W152" s="5">
        <f t="shared" si="17"/>
        <v>6700</v>
      </c>
      <c r="X152" s="5">
        <f t="shared" si="18"/>
        <v>5487.63636363636</v>
      </c>
      <c r="Y152" s="5">
        <f t="shared" si="19"/>
        <v>13600</v>
      </c>
      <c r="AA152" s="5">
        <f t="shared" si="20"/>
        <v>20300</v>
      </c>
      <c r="AB152" s="5">
        <v>100</v>
      </c>
      <c r="AC152" s="5">
        <v>78</v>
      </c>
      <c r="AD152" s="5">
        <v>11</v>
      </c>
      <c r="AE152" s="5">
        <v>56160</v>
      </c>
      <c r="AF152" s="5">
        <v>53664</v>
      </c>
      <c r="AG152" s="5">
        <v>0</v>
      </c>
      <c r="AH152" s="5">
        <v>2496</v>
      </c>
      <c r="AI152" s="5">
        <v>4878.54545454545</v>
      </c>
      <c r="AJ152" s="5">
        <v>9</v>
      </c>
      <c r="AK152" s="5">
        <v>8</v>
      </c>
      <c r="AL152" s="5">
        <v>1</v>
      </c>
      <c r="AM152" s="5">
        <v>5760</v>
      </c>
      <c r="AN152" s="5">
        <v>5504</v>
      </c>
      <c r="AO152" s="5">
        <v>0</v>
      </c>
      <c r="AP152" s="5">
        <v>256</v>
      </c>
      <c r="AQ152" s="5">
        <v>11</v>
      </c>
      <c r="AR152" s="5">
        <v>11</v>
      </c>
      <c r="AS152" s="5">
        <v>2</v>
      </c>
      <c r="AT152" s="5">
        <v>7920</v>
      </c>
      <c r="AU152" s="5">
        <v>7568</v>
      </c>
      <c r="AV152" s="5">
        <v>0</v>
      </c>
      <c r="AW152" s="5">
        <v>352</v>
      </c>
      <c r="AX152" s="5">
        <v>16</v>
      </c>
      <c r="AY152" s="5">
        <v>14</v>
      </c>
      <c r="AZ152" s="5">
        <v>2</v>
      </c>
      <c r="BA152" s="5">
        <v>10080</v>
      </c>
      <c r="BB152" s="5">
        <v>9632</v>
      </c>
      <c r="BC152" s="5">
        <v>0</v>
      </c>
      <c r="BD152" s="5">
        <v>448</v>
      </c>
      <c r="BE152" s="5">
        <v>20</v>
      </c>
      <c r="BF152" s="5">
        <v>15</v>
      </c>
      <c r="BG152" s="5">
        <v>2</v>
      </c>
      <c r="BH152" s="5">
        <v>10800</v>
      </c>
      <c r="BI152" s="5">
        <v>10320</v>
      </c>
      <c r="BJ152" s="5">
        <v>0</v>
      </c>
      <c r="BK152" s="5">
        <v>480</v>
      </c>
      <c r="BL152" s="5">
        <v>22</v>
      </c>
      <c r="BM152" s="5">
        <v>14</v>
      </c>
      <c r="BN152" s="5">
        <v>2</v>
      </c>
      <c r="BO152" s="5">
        <v>10080</v>
      </c>
      <c r="BP152" s="5">
        <v>9632</v>
      </c>
      <c r="BQ152" s="5">
        <v>0</v>
      </c>
      <c r="BR152" s="5">
        <v>448</v>
      </c>
      <c r="BS152" s="5">
        <v>22</v>
      </c>
      <c r="BT152" s="5">
        <v>16</v>
      </c>
      <c r="BU152" s="5">
        <v>2</v>
      </c>
      <c r="BV152" s="5">
        <v>11520</v>
      </c>
      <c r="BW152" s="5">
        <v>11008</v>
      </c>
      <c r="BX152" s="5">
        <v>0</v>
      </c>
      <c r="BY152" s="5">
        <v>512</v>
      </c>
    </row>
    <row r="153" spans="1:35">
      <c r="A153" s="5" t="s">
        <v>222</v>
      </c>
      <c r="B153" s="5">
        <v>2143020048</v>
      </c>
      <c r="C153" s="5" t="s">
        <v>231</v>
      </c>
      <c r="D153" s="5" t="s">
        <v>231</v>
      </c>
      <c r="E153" s="5" t="s">
        <v>37</v>
      </c>
      <c r="G153" s="5" t="s">
        <v>224</v>
      </c>
      <c r="H153" s="23">
        <f>VLOOKUP($B153,'2022年下学期'!$B:$AE,16,FALSE)</f>
        <v>15</v>
      </c>
      <c r="I153" s="23">
        <f>VLOOKUP($B153,'2022年下学期'!$B:$AE,17,FALSE)</f>
        <v>2</v>
      </c>
      <c r="J153" s="23">
        <f>VLOOKUP($B153,'2022年下学期'!$B:$AE,18,FALSE)</f>
        <v>3</v>
      </c>
      <c r="K153" s="23">
        <f t="shared" si="14"/>
        <v>16</v>
      </c>
      <c r="L153" s="23">
        <f t="shared" si="15"/>
        <v>2</v>
      </c>
      <c r="M153" s="23">
        <f t="shared" si="16"/>
        <v>2</v>
      </c>
      <c r="N153" s="5">
        <v>16</v>
      </c>
      <c r="O153" s="5">
        <v>2</v>
      </c>
      <c r="P153" s="5">
        <v>2</v>
      </c>
      <c r="Q153" s="5" t="s">
        <v>455</v>
      </c>
      <c r="R153" s="5">
        <v>0</v>
      </c>
      <c r="S153" s="5">
        <v>0</v>
      </c>
      <c r="T153" s="5">
        <v>2</v>
      </c>
      <c r="U153" s="5">
        <v>2</v>
      </c>
      <c r="W153" s="5">
        <f t="shared" si="17"/>
        <v>4400</v>
      </c>
      <c r="X153" s="5">
        <f t="shared" si="18"/>
        <v>2200</v>
      </c>
      <c r="Y153" s="5">
        <f t="shared" si="19"/>
        <v>4600</v>
      </c>
      <c r="AA153" s="5">
        <f t="shared" si="20"/>
        <v>9000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</row>
    <row r="154" spans="1:98">
      <c r="A154" s="5" t="s">
        <v>222</v>
      </c>
      <c r="B154" s="5">
        <v>3143014051</v>
      </c>
      <c r="C154" s="5" t="s">
        <v>232</v>
      </c>
      <c r="D154" s="5" t="s">
        <v>232</v>
      </c>
      <c r="E154" s="5" t="s">
        <v>37</v>
      </c>
      <c r="G154" s="5" t="s">
        <v>233</v>
      </c>
      <c r="H154" s="23">
        <f>VLOOKUP($B154,'2022年下学期'!$B:$AE,16,FALSE)</f>
        <v>371</v>
      </c>
      <c r="I154" s="23">
        <f>VLOOKUP($B154,'2022年下学期'!$B:$AE,17,FALSE)</f>
        <v>8</v>
      </c>
      <c r="J154" s="23">
        <f>VLOOKUP($B154,'2022年下学期'!$B:$AE,18,FALSE)</f>
        <v>37</v>
      </c>
      <c r="K154" s="23">
        <f t="shared" si="14"/>
        <v>456</v>
      </c>
      <c r="L154" s="23">
        <f t="shared" si="15"/>
        <v>10</v>
      </c>
      <c r="M154" s="23">
        <f t="shared" si="16"/>
        <v>40</v>
      </c>
      <c r="N154" s="5">
        <v>456</v>
      </c>
      <c r="O154" s="5">
        <v>0</v>
      </c>
      <c r="P154" s="5">
        <v>0</v>
      </c>
      <c r="Q154" s="5" t="s">
        <v>445</v>
      </c>
      <c r="R154" s="5">
        <v>10</v>
      </c>
      <c r="S154" s="5">
        <v>40</v>
      </c>
      <c r="T154" s="5">
        <v>10</v>
      </c>
      <c r="U154" s="5">
        <v>40</v>
      </c>
      <c r="W154" s="5">
        <f t="shared" si="17"/>
        <v>0</v>
      </c>
      <c r="X154" s="5">
        <f t="shared" si="18"/>
        <v>6292.57894736842</v>
      </c>
      <c r="Y154" s="5">
        <f t="shared" si="19"/>
        <v>0</v>
      </c>
      <c r="AA154" s="5">
        <f t="shared" si="20"/>
        <v>0</v>
      </c>
      <c r="AB154" s="5">
        <v>433</v>
      </c>
      <c r="AC154" s="5">
        <v>364</v>
      </c>
      <c r="AD154" s="5">
        <v>38</v>
      </c>
      <c r="AE154" s="5">
        <v>268720</v>
      </c>
      <c r="AF154" s="5">
        <v>239118</v>
      </c>
      <c r="AH154" s="5">
        <v>29602</v>
      </c>
      <c r="AI154" s="5">
        <v>6292.57894736842</v>
      </c>
      <c r="BZ154" s="5">
        <v>133</v>
      </c>
      <c r="CA154" s="5">
        <v>112</v>
      </c>
      <c r="CB154" s="5">
        <v>13</v>
      </c>
      <c r="CC154" s="5">
        <v>82640</v>
      </c>
      <c r="CD154" s="5">
        <v>75472</v>
      </c>
      <c r="CF154" s="5">
        <v>7168</v>
      </c>
      <c r="CG154" s="5">
        <v>135</v>
      </c>
      <c r="CH154" s="5">
        <v>108</v>
      </c>
      <c r="CI154" s="5">
        <v>12</v>
      </c>
      <c r="CJ154" s="5">
        <v>79680</v>
      </c>
      <c r="CK154" s="5">
        <v>72768</v>
      </c>
      <c r="CM154" s="5">
        <v>6912</v>
      </c>
      <c r="CN154" s="5">
        <v>165</v>
      </c>
      <c r="CO154" s="5">
        <v>144</v>
      </c>
      <c r="CP154" s="5">
        <v>17</v>
      </c>
      <c r="CQ154" s="5">
        <v>106400</v>
      </c>
      <c r="CR154" s="5">
        <v>90878</v>
      </c>
      <c r="CT154" s="5">
        <v>15522</v>
      </c>
    </row>
    <row r="155" spans="1:98">
      <c r="A155" s="5" t="s">
        <v>222</v>
      </c>
      <c r="B155" s="5">
        <v>3143014054</v>
      </c>
      <c r="C155" s="5" t="s">
        <v>234</v>
      </c>
      <c r="D155" s="5" t="s">
        <v>234</v>
      </c>
      <c r="E155" s="5" t="s">
        <v>37</v>
      </c>
      <c r="G155" s="5" t="s">
        <v>233</v>
      </c>
      <c r="H155" s="23">
        <f>VLOOKUP($B155,'2022年下学期'!$B:$AE,16,FALSE)</f>
        <v>76</v>
      </c>
      <c r="I155" s="23">
        <f>VLOOKUP($B155,'2022年下学期'!$B:$AE,17,FALSE)</f>
        <v>3</v>
      </c>
      <c r="J155" s="23">
        <f>VLOOKUP($B155,'2022年下学期'!$B:$AE,18,FALSE)</f>
        <v>10</v>
      </c>
      <c r="K155" s="23">
        <f t="shared" si="14"/>
        <v>114</v>
      </c>
      <c r="L155" s="23">
        <f t="shared" si="15"/>
        <v>3</v>
      </c>
      <c r="M155" s="23">
        <f t="shared" si="16"/>
        <v>11</v>
      </c>
      <c r="N155" s="5">
        <v>114</v>
      </c>
      <c r="O155" s="5">
        <v>0</v>
      </c>
      <c r="P155" s="5">
        <v>0</v>
      </c>
      <c r="Q155" s="5" t="s">
        <v>445</v>
      </c>
      <c r="R155" s="5">
        <v>3</v>
      </c>
      <c r="S155" s="5">
        <v>11</v>
      </c>
      <c r="T155" s="5">
        <v>3</v>
      </c>
      <c r="U155" s="5">
        <v>11</v>
      </c>
      <c r="W155" s="5">
        <f t="shared" si="17"/>
        <v>4100</v>
      </c>
      <c r="X155" s="5">
        <f t="shared" si="18"/>
        <v>3486.1</v>
      </c>
      <c r="Y155" s="5">
        <f t="shared" si="19"/>
        <v>8000</v>
      </c>
      <c r="AA155" s="5">
        <f t="shared" si="20"/>
        <v>12100</v>
      </c>
      <c r="AB155" s="5">
        <v>113</v>
      </c>
      <c r="AC155" s="5">
        <v>40</v>
      </c>
      <c r="AD155" s="5">
        <v>8</v>
      </c>
      <c r="AE155" s="5">
        <v>28800</v>
      </c>
      <c r="AF155" s="5">
        <v>23788.8</v>
      </c>
      <c r="AG155" s="5">
        <v>1459.2</v>
      </c>
      <c r="AH155" s="5">
        <v>3552</v>
      </c>
      <c r="AI155" s="5">
        <v>2973.6</v>
      </c>
      <c r="BZ155" s="5">
        <v>24</v>
      </c>
      <c r="CA155" s="5">
        <v>18</v>
      </c>
      <c r="CB155" s="5">
        <v>3</v>
      </c>
      <c r="CC155" s="5">
        <v>12960</v>
      </c>
      <c r="CD155" s="5">
        <v>10864</v>
      </c>
      <c r="CE155" s="5">
        <v>656</v>
      </c>
      <c r="CF155" s="5">
        <v>1440</v>
      </c>
      <c r="CG155" s="5">
        <v>34</v>
      </c>
      <c r="CH155" s="5">
        <v>0</v>
      </c>
      <c r="CN155" s="5">
        <v>55</v>
      </c>
      <c r="CO155" s="5">
        <v>22</v>
      </c>
      <c r="CP155" s="5">
        <v>5</v>
      </c>
      <c r="CQ155" s="5">
        <v>15840</v>
      </c>
      <c r="CR155" s="5">
        <v>12924.8</v>
      </c>
      <c r="CS155" s="5">
        <v>803.2</v>
      </c>
      <c r="CT155" s="5">
        <v>2112</v>
      </c>
    </row>
    <row r="156" spans="1:77">
      <c r="A156" s="5" t="s">
        <v>235</v>
      </c>
      <c r="B156" s="5">
        <v>2143012966</v>
      </c>
      <c r="C156" s="5" t="s">
        <v>236</v>
      </c>
      <c r="D156" s="5" t="s">
        <v>236</v>
      </c>
      <c r="E156" s="5" t="s">
        <v>37</v>
      </c>
      <c r="G156" s="5" t="s">
        <v>237</v>
      </c>
      <c r="H156" s="23">
        <f>VLOOKUP($B156,'2022年下学期'!$B:$AE,16,FALSE)</f>
        <v>458</v>
      </c>
      <c r="I156" s="23">
        <f>VLOOKUP($B156,'2022年下学期'!$B:$AE,17,FALSE)</f>
        <v>12</v>
      </c>
      <c r="J156" s="23">
        <f>VLOOKUP($B156,'2022年下学期'!$B:$AE,18,FALSE)</f>
        <v>33</v>
      </c>
      <c r="K156" s="23">
        <f t="shared" si="14"/>
        <v>491</v>
      </c>
      <c r="L156" s="23">
        <f t="shared" si="15"/>
        <v>12</v>
      </c>
      <c r="M156" s="23">
        <f t="shared" si="16"/>
        <v>27</v>
      </c>
      <c r="N156" s="5">
        <v>491</v>
      </c>
      <c r="O156" s="5">
        <v>12</v>
      </c>
      <c r="P156" s="5">
        <v>27</v>
      </c>
      <c r="Q156" s="5" t="s">
        <v>447</v>
      </c>
      <c r="R156" s="5">
        <v>0</v>
      </c>
      <c r="S156" s="5">
        <v>0</v>
      </c>
      <c r="T156" s="5">
        <v>12</v>
      </c>
      <c r="U156" s="5">
        <v>27</v>
      </c>
      <c r="W156" s="5">
        <f t="shared" si="17"/>
        <v>0</v>
      </c>
      <c r="X156" s="5">
        <f t="shared" si="18"/>
        <v>8702.59702702703</v>
      </c>
      <c r="Y156" s="5">
        <f t="shared" si="19"/>
        <v>0</v>
      </c>
      <c r="AA156" s="5">
        <f t="shared" si="20"/>
        <v>0</v>
      </c>
      <c r="AB156" s="5">
        <v>499</v>
      </c>
      <c r="AC156" s="5">
        <v>480</v>
      </c>
      <c r="AD156" s="5">
        <v>37</v>
      </c>
      <c r="AE156" s="5">
        <v>326400</v>
      </c>
      <c r="AF156" s="5">
        <v>321996.09</v>
      </c>
      <c r="AG156" s="5">
        <v>4243.91</v>
      </c>
      <c r="AH156" s="5">
        <v>160</v>
      </c>
      <c r="AI156" s="5">
        <v>8702.59702702703</v>
      </c>
      <c r="AJ156" s="5">
        <v>76</v>
      </c>
      <c r="AK156" s="5">
        <v>70</v>
      </c>
      <c r="AL156" s="5">
        <v>6</v>
      </c>
      <c r="AM156" s="5">
        <v>47600</v>
      </c>
      <c r="AN156" s="5">
        <v>46893</v>
      </c>
      <c r="AO156" s="5">
        <v>707</v>
      </c>
      <c r="AP156" s="5">
        <v>0</v>
      </c>
      <c r="AQ156" s="5">
        <v>84</v>
      </c>
      <c r="AR156" s="5">
        <v>81</v>
      </c>
      <c r="AS156" s="5">
        <v>6</v>
      </c>
      <c r="AT156" s="5">
        <v>55080</v>
      </c>
      <c r="AU156" s="5">
        <v>54373</v>
      </c>
      <c r="AV156" s="5">
        <v>707</v>
      </c>
      <c r="AW156" s="5">
        <v>0</v>
      </c>
      <c r="AX156" s="5">
        <v>75</v>
      </c>
      <c r="AY156" s="5">
        <v>74</v>
      </c>
      <c r="AZ156" s="5">
        <v>6</v>
      </c>
      <c r="BA156" s="5">
        <v>50320</v>
      </c>
      <c r="BB156" s="5">
        <v>49613</v>
      </c>
      <c r="BC156" s="5">
        <v>707</v>
      </c>
      <c r="BD156" s="5">
        <v>0</v>
      </c>
      <c r="BE156" s="5">
        <v>91</v>
      </c>
      <c r="BF156" s="5">
        <v>89</v>
      </c>
      <c r="BG156" s="5">
        <v>7</v>
      </c>
      <c r="BH156" s="5">
        <v>60520</v>
      </c>
      <c r="BI156" s="5">
        <v>59813</v>
      </c>
      <c r="BJ156" s="5">
        <v>707</v>
      </c>
      <c r="BK156" s="5">
        <v>0</v>
      </c>
      <c r="BL156" s="5">
        <v>88</v>
      </c>
      <c r="BM156" s="5">
        <v>82</v>
      </c>
      <c r="BN156" s="5">
        <v>6</v>
      </c>
      <c r="BO156" s="5">
        <v>55760</v>
      </c>
      <c r="BP156" s="5">
        <v>55053</v>
      </c>
      <c r="BQ156" s="5">
        <v>707</v>
      </c>
      <c r="BR156" s="5">
        <v>0</v>
      </c>
      <c r="BS156" s="5">
        <v>85</v>
      </c>
      <c r="BT156" s="5">
        <v>84</v>
      </c>
      <c r="BU156" s="5">
        <v>6</v>
      </c>
      <c r="BV156" s="5">
        <v>57120</v>
      </c>
      <c r="BW156" s="5">
        <v>56251.09</v>
      </c>
      <c r="BX156" s="5">
        <v>708.91</v>
      </c>
      <c r="BY156" s="5">
        <v>160</v>
      </c>
    </row>
    <row r="157" spans="1:35">
      <c r="A157" s="5" t="s">
        <v>235</v>
      </c>
      <c r="B157" s="5">
        <v>2143012971</v>
      </c>
      <c r="C157" s="5" t="s">
        <v>238</v>
      </c>
      <c r="D157" s="5" t="s">
        <v>251</v>
      </c>
      <c r="F157" s="5" t="s">
        <v>976</v>
      </c>
      <c r="G157" s="5" t="s">
        <v>237</v>
      </c>
      <c r="H157" s="23">
        <f>VLOOKUP($B157,'2022年下学期'!$B:$AE,16,FALSE)</f>
        <v>10</v>
      </c>
      <c r="I157" s="23">
        <f>VLOOKUP($B157,'2022年下学期'!$B:$AE,17,FALSE)</f>
        <v>2</v>
      </c>
      <c r="J157" s="23">
        <f>VLOOKUP($B157,'2022年下学期'!$B:$AE,18,FALSE)</f>
        <v>0</v>
      </c>
      <c r="K157" s="23">
        <f t="shared" si="14"/>
        <v>12</v>
      </c>
      <c r="L157" s="23">
        <f t="shared" si="15"/>
        <v>2</v>
      </c>
      <c r="M157" s="23">
        <f t="shared" si="16"/>
        <v>2</v>
      </c>
      <c r="N157" s="5">
        <v>12</v>
      </c>
      <c r="O157" s="5">
        <v>2</v>
      </c>
      <c r="P157" s="5">
        <v>2</v>
      </c>
      <c r="Q157" s="5" t="s">
        <v>455</v>
      </c>
      <c r="R157" s="5">
        <v>0</v>
      </c>
      <c r="S157" s="5">
        <v>0</v>
      </c>
      <c r="T157" s="5">
        <v>2</v>
      </c>
      <c r="U157" s="5">
        <v>2</v>
      </c>
      <c r="W157" s="5">
        <f t="shared" si="17"/>
        <v>4400</v>
      </c>
      <c r="X157" s="5">
        <f t="shared" si="18"/>
        <v>2200</v>
      </c>
      <c r="Y157" s="5">
        <f t="shared" si="19"/>
        <v>0</v>
      </c>
      <c r="AA157" s="5">
        <f t="shared" si="20"/>
        <v>4400</v>
      </c>
      <c r="AB157" s="5">
        <v>11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</row>
    <row r="158" spans="1:35">
      <c r="A158" s="5" t="s">
        <v>235</v>
      </c>
      <c r="B158" s="5">
        <v>2143012972</v>
      </c>
      <c r="C158" s="5" t="s">
        <v>239</v>
      </c>
      <c r="D158" s="5" t="s">
        <v>251</v>
      </c>
      <c r="F158" s="5" t="s">
        <v>976</v>
      </c>
      <c r="G158" s="5" t="s">
        <v>237</v>
      </c>
      <c r="H158" s="23">
        <f>VLOOKUP($B158,'2022年下学期'!$B:$AE,16,FALSE)</f>
        <v>24</v>
      </c>
      <c r="I158" s="23">
        <f>VLOOKUP($B158,'2022年下学期'!$B:$AE,17,FALSE)</f>
        <v>3</v>
      </c>
      <c r="J158" s="23">
        <f>VLOOKUP($B158,'2022年下学期'!$B:$AE,18,FALSE)</f>
        <v>0</v>
      </c>
      <c r="K158" s="23">
        <f t="shared" si="14"/>
        <v>24</v>
      </c>
      <c r="L158" s="23">
        <f t="shared" si="15"/>
        <v>3</v>
      </c>
      <c r="M158" s="23">
        <f t="shared" si="16"/>
        <v>1</v>
      </c>
      <c r="N158" s="5">
        <v>24</v>
      </c>
      <c r="O158" s="5">
        <v>3</v>
      </c>
      <c r="P158" s="5">
        <v>1</v>
      </c>
      <c r="Q158" s="5" t="s">
        <v>455</v>
      </c>
      <c r="R158" s="5">
        <v>0</v>
      </c>
      <c r="S158" s="5">
        <v>0</v>
      </c>
      <c r="T158" s="5">
        <v>3</v>
      </c>
      <c r="U158" s="5">
        <v>1</v>
      </c>
      <c r="W158" s="5">
        <f t="shared" si="17"/>
        <v>6200</v>
      </c>
      <c r="X158" s="5">
        <f t="shared" si="18"/>
        <v>6200</v>
      </c>
      <c r="Y158" s="5">
        <f t="shared" si="19"/>
        <v>6000</v>
      </c>
      <c r="AA158" s="5">
        <f t="shared" si="20"/>
        <v>12200</v>
      </c>
      <c r="AB158" s="5">
        <v>25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</row>
    <row r="159" spans="1:77">
      <c r="A159" s="5" t="s">
        <v>235</v>
      </c>
      <c r="B159" s="5">
        <v>2143012974</v>
      </c>
      <c r="C159" s="5" t="s">
        <v>240</v>
      </c>
      <c r="D159" s="5" t="s">
        <v>240</v>
      </c>
      <c r="G159" s="5" t="s">
        <v>237</v>
      </c>
      <c r="H159" s="23">
        <f>VLOOKUP($B159,'2022年下学期'!$B:$AE,16,FALSE)</f>
        <v>43</v>
      </c>
      <c r="I159" s="23">
        <f>VLOOKUP($B159,'2022年下学期'!$B:$AE,17,FALSE)</f>
        <v>6</v>
      </c>
      <c r="J159" s="23">
        <f>VLOOKUP($B159,'2022年下学期'!$B:$AE,18,FALSE)</f>
        <v>9</v>
      </c>
      <c r="K159" s="23">
        <f t="shared" si="14"/>
        <v>64</v>
      </c>
      <c r="L159" s="23">
        <f t="shared" si="15"/>
        <v>6</v>
      </c>
      <c r="M159" s="23">
        <f t="shared" si="16"/>
        <v>7</v>
      </c>
      <c r="N159" s="5">
        <v>64</v>
      </c>
      <c r="O159" s="5">
        <v>6</v>
      </c>
      <c r="P159" s="5">
        <v>7</v>
      </c>
      <c r="Q159" s="5" t="s">
        <v>447</v>
      </c>
      <c r="R159" s="5">
        <v>0</v>
      </c>
      <c r="S159" s="5">
        <v>0</v>
      </c>
      <c r="T159" s="5">
        <v>6</v>
      </c>
      <c r="U159" s="5">
        <v>7</v>
      </c>
      <c r="W159" s="5">
        <f t="shared" si="17"/>
        <v>13400</v>
      </c>
      <c r="X159" s="5">
        <f t="shared" si="18"/>
        <v>5228</v>
      </c>
      <c r="Y159" s="5">
        <f t="shared" si="19"/>
        <v>13800</v>
      </c>
      <c r="AA159" s="5">
        <f t="shared" si="20"/>
        <v>27200</v>
      </c>
      <c r="AB159" s="5">
        <v>56</v>
      </c>
      <c r="AC159" s="5">
        <v>56</v>
      </c>
      <c r="AD159" s="5">
        <v>10</v>
      </c>
      <c r="AE159" s="5">
        <v>38880</v>
      </c>
      <c r="AF159" s="5">
        <v>38880</v>
      </c>
      <c r="AG159" s="5">
        <v>0</v>
      </c>
      <c r="AH159" s="5">
        <v>0</v>
      </c>
      <c r="AI159" s="5">
        <v>3888</v>
      </c>
      <c r="AJ159" s="5">
        <v>5</v>
      </c>
      <c r="AK159" s="5">
        <v>4</v>
      </c>
      <c r="AL159" s="5">
        <v>1</v>
      </c>
      <c r="AM159" s="5">
        <v>2688</v>
      </c>
      <c r="AN159" s="5">
        <v>2688</v>
      </c>
      <c r="AO159" s="5">
        <v>0</v>
      </c>
      <c r="AP159" s="5">
        <v>0</v>
      </c>
      <c r="AQ159" s="5">
        <v>8</v>
      </c>
      <c r="AR159" s="5">
        <v>8</v>
      </c>
      <c r="AS159" s="5">
        <v>1</v>
      </c>
      <c r="AT159" s="5">
        <v>5568</v>
      </c>
      <c r="AU159" s="5">
        <v>5568</v>
      </c>
      <c r="AV159" s="5">
        <v>0</v>
      </c>
      <c r="AW159" s="5">
        <v>0</v>
      </c>
      <c r="AX159" s="5">
        <v>6</v>
      </c>
      <c r="AY159" s="5">
        <v>6</v>
      </c>
      <c r="AZ159" s="5">
        <v>1</v>
      </c>
      <c r="BA159" s="5">
        <v>4176</v>
      </c>
      <c r="BB159" s="5">
        <v>4176</v>
      </c>
      <c r="BC159" s="5">
        <v>0</v>
      </c>
      <c r="BD159" s="5">
        <v>0</v>
      </c>
      <c r="BE159" s="5">
        <v>10</v>
      </c>
      <c r="BF159" s="5">
        <v>10</v>
      </c>
      <c r="BG159" s="5">
        <v>2</v>
      </c>
      <c r="BH159" s="5">
        <v>6960</v>
      </c>
      <c r="BI159" s="5">
        <v>6960</v>
      </c>
      <c r="BJ159" s="5">
        <v>0</v>
      </c>
      <c r="BK159" s="5">
        <v>0</v>
      </c>
      <c r="BL159" s="5">
        <v>11</v>
      </c>
      <c r="BM159" s="5">
        <v>11</v>
      </c>
      <c r="BN159" s="5">
        <v>2</v>
      </c>
      <c r="BO159" s="5">
        <v>7656</v>
      </c>
      <c r="BP159" s="5">
        <v>7656</v>
      </c>
      <c r="BQ159" s="5">
        <v>0</v>
      </c>
      <c r="BR159" s="5">
        <v>0</v>
      </c>
      <c r="BS159" s="5">
        <v>17</v>
      </c>
      <c r="BT159" s="5">
        <v>17</v>
      </c>
      <c r="BU159" s="5">
        <v>3</v>
      </c>
      <c r="BV159" s="5">
        <v>11832</v>
      </c>
      <c r="BW159" s="5">
        <v>11832</v>
      </c>
      <c r="BX159" s="5">
        <v>0</v>
      </c>
      <c r="BY159" s="5">
        <v>0</v>
      </c>
    </row>
    <row r="160" spans="1:77">
      <c r="A160" s="5" t="s">
        <v>235</v>
      </c>
      <c r="B160" s="5">
        <v>2143012975</v>
      </c>
      <c r="C160" s="5" t="s">
        <v>241</v>
      </c>
      <c r="D160" s="5" t="s">
        <v>241</v>
      </c>
      <c r="E160" s="5" t="s">
        <v>37</v>
      </c>
      <c r="G160" s="5" t="s">
        <v>237</v>
      </c>
      <c r="H160" s="23">
        <f>VLOOKUP($B160,'2022年下学期'!$B:$AE,16,FALSE)</f>
        <v>39</v>
      </c>
      <c r="I160" s="23">
        <f>VLOOKUP($B160,'2022年下学期'!$B:$AE,17,FALSE)</f>
        <v>6</v>
      </c>
      <c r="J160" s="23">
        <f>VLOOKUP($B160,'2022年下学期'!$B:$AE,18,FALSE)</f>
        <v>8</v>
      </c>
      <c r="K160" s="23">
        <f t="shared" si="14"/>
        <v>60</v>
      </c>
      <c r="L160" s="23">
        <f t="shared" si="15"/>
        <v>6</v>
      </c>
      <c r="M160" s="23">
        <f t="shared" si="16"/>
        <v>6</v>
      </c>
      <c r="N160" s="5">
        <v>60</v>
      </c>
      <c r="O160" s="5">
        <v>6</v>
      </c>
      <c r="P160" s="5">
        <v>6</v>
      </c>
      <c r="Q160" s="5" t="s">
        <v>447</v>
      </c>
      <c r="R160" s="5">
        <v>0</v>
      </c>
      <c r="S160" s="5">
        <v>0</v>
      </c>
      <c r="T160" s="5">
        <v>6</v>
      </c>
      <c r="U160" s="5">
        <v>6</v>
      </c>
      <c r="W160" s="5">
        <f t="shared" si="17"/>
        <v>13200</v>
      </c>
      <c r="X160" s="5">
        <f t="shared" si="18"/>
        <v>4906.66666666667</v>
      </c>
      <c r="Y160" s="5">
        <f t="shared" si="19"/>
        <v>13600</v>
      </c>
      <c r="AA160" s="5">
        <f t="shared" si="20"/>
        <v>26800</v>
      </c>
      <c r="AB160" s="5">
        <v>56</v>
      </c>
      <c r="AC160" s="5">
        <v>43</v>
      </c>
      <c r="AD160" s="5">
        <v>9</v>
      </c>
      <c r="AE160" s="5">
        <v>30960</v>
      </c>
      <c r="AF160" s="5">
        <v>30960</v>
      </c>
      <c r="AG160" s="5">
        <v>0</v>
      </c>
      <c r="AH160" s="5">
        <v>0</v>
      </c>
      <c r="AI160" s="5">
        <v>3440</v>
      </c>
      <c r="AJ160" s="5">
        <v>3</v>
      </c>
      <c r="AK160" s="5">
        <v>3</v>
      </c>
      <c r="AL160" s="5">
        <v>1</v>
      </c>
      <c r="AM160" s="5">
        <v>2160</v>
      </c>
      <c r="AN160" s="5">
        <v>2160</v>
      </c>
      <c r="AO160" s="5">
        <v>0</v>
      </c>
      <c r="AP160" s="5">
        <v>0</v>
      </c>
      <c r="AQ160" s="5">
        <v>5</v>
      </c>
      <c r="AR160" s="5">
        <v>3</v>
      </c>
      <c r="AS160" s="5">
        <v>1</v>
      </c>
      <c r="AT160" s="5">
        <v>2160</v>
      </c>
      <c r="AU160" s="5">
        <v>2160</v>
      </c>
      <c r="AV160" s="5">
        <v>0</v>
      </c>
      <c r="AW160" s="5">
        <v>0</v>
      </c>
      <c r="AX160" s="5">
        <v>7</v>
      </c>
      <c r="AY160" s="5">
        <v>6</v>
      </c>
      <c r="AZ160" s="5">
        <v>2</v>
      </c>
      <c r="BA160" s="5">
        <v>2160</v>
      </c>
      <c r="BB160" s="5">
        <v>2160</v>
      </c>
      <c r="BC160" s="5">
        <v>0</v>
      </c>
      <c r="BD160" s="5">
        <v>0</v>
      </c>
      <c r="BE160" s="5">
        <v>13</v>
      </c>
      <c r="BF160" s="5">
        <v>11</v>
      </c>
      <c r="BG160" s="5">
        <v>1</v>
      </c>
      <c r="BH160" s="5">
        <v>7920</v>
      </c>
      <c r="BI160" s="5">
        <v>7920</v>
      </c>
      <c r="BJ160" s="5">
        <v>0</v>
      </c>
      <c r="BK160" s="5">
        <v>0</v>
      </c>
      <c r="BL160" s="5">
        <v>9</v>
      </c>
      <c r="BM160" s="5">
        <v>6</v>
      </c>
      <c r="BN160" s="5">
        <v>2</v>
      </c>
      <c r="BO160" s="5">
        <v>4320</v>
      </c>
      <c r="BP160" s="5">
        <v>4320</v>
      </c>
      <c r="BQ160" s="5">
        <v>0</v>
      </c>
      <c r="BR160" s="5">
        <v>0</v>
      </c>
      <c r="BS160" s="5">
        <v>19</v>
      </c>
      <c r="BT160" s="5">
        <v>14</v>
      </c>
      <c r="BU160" s="5">
        <v>2</v>
      </c>
      <c r="BV160" s="5">
        <v>10080</v>
      </c>
      <c r="BW160" s="5">
        <v>10080</v>
      </c>
      <c r="BX160" s="5">
        <v>0</v>
      </c>
      <c r="BY160" s="5">
        <v>0</v>
      </c>
    </row>
    <row r="161" spans="1:35">
      <c r="A161" s="5" t="s">
        <v>235</v>
      </c>
      <c r="B161" s="5">
        <v>2143012976</v>
      </c>
      <c r="C161" s="5" t="s">
        <v>242</v>
      </c>
      <c r="D161" s="5" t="s">
        <v>242</v>
      </c>
      <c r="E161" s="5" t="s">
        <v>37</v>
      </c>
      <c r="G161" s="5" t="s">
        <v>237</v>
      </c>
      <c r="H161" s="23">
        <f>VLOOKUP($B161,'2022年下学期'!$B:$AE,16,FALSE)</f>
        <v>3</v>
      </c>
      <c r="I161" s="23">
        <f>VLOOKUP($B161,'2022年下学期'!$B:$AE,17,FALSE)</f>
        <v>1</v>
      </c>
      <c r="J161" s="23">
        <f>VLOOKUP($B161,'2022年下学期'!$B:$AE,18,FALSE)</f>
        <v>2</v>
      </c>
      <c r="K161" s="23">
        <f t="shared" si="14"/>
        <v>3</v>
      </c>
      <c r="L161" s="23">
        <f t="shared" si="15"/>
        <v>1</v>
      </c>
      <c r="M161" s="23">
        <f t="shared" si="16"/>
        <v>2</v>
      </c>
      <c r="N161" s="5">
        <v>3</v>
      </c>
      <c r="O161" s="5">
        <v>1</v>
      </c>
      <c r="P161" s="5">
        <v>2</v>
      </c>
      <c r="Q161" s="5" t="s">
        <v>455</v>
      </c>
      <c r="R161" s="5">
        <v>0</v>
      </c>
      <c r="S161" s="5">
        <v>0</v>
      </c>
      <c r="T161" s="5">
        <v>1</v>
      </c>
      <c r="U161" s="5">
        <v>2</v>
      </c>
      <c r="V161" s="5">
        <v>2500</v>
      </c>
      <c r="W161" s="5">
        <f t="shared" si="17"/>
        <v>2500</v>
      </c>
      <c r="X161" s="5">
        <f t="shared" si="18"/>
        <v>1250</v>
      </c>
      <c r="Y161" s="5">
        <f t="shared" si="19"/>
        <v>2500</v>
      </c>
      <c r="AA161" s="5">
        <f t="shared" si="20"/>
        <v>5000</v>
      </c>
      <c r="AB161" s="5">
        <v>3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</row>
    <row r="162" spans="1:77">
      <c r="A162" s="5" t="s">
        <v>235</v>
      </c>
      <c r="B162" s="5">
        <v>2143013283</v>
      </c>
      <c r="C162" s="5" t="s">
        <v>243</v>
      </c>
      <c r="D162" s="5" t="s">
        <v>243</v>
      </c>
      <c r="E162" s="5" t="s">
        <v>37</v>
      </c>
      <c r="G162" s="5" t="s">
        <v>237</v>
      </c>
      <c r="H162" s="23">
        <f>VLOOKUP($B162,'2022年下学期'!$B:$AE,16,FALSE)</f>
        <v>293</v>
      </c>
      <c r="I162" s="23">
        <f>VLOOKUP($B162,'2022年下学期'!$B:$AE,17,FALSE)</f>
        <v>7</v>
      </c>
      <c r="J162" s="23">
        <f>VLOOKUP($B162,'2022年下学期'!$B:$AE,18,FALSE)</f>
        <v>19</v>
      </c>
      <c r="K162" s="23">
        <f t="shared" si="14"/>
        <v>304</v>
      </c>
      <c r="L162" s="23">
        <f t="shared" si="15"/>
        <v>7</v>
      </c>
      <c r="M162" s="23">
        <f t="shared" si="16"/>
        <v>17</v>
      </c>
      <c r="N162" s="5">
        <v>304</v>
      </c>
      <c r="O162" s="5">
        <v>7</v>
      </c>
      <c r="P162" s="5">
        <v>17</v>
      </c>
      <c r="Q162" s="5" t="s">
        <v>447</v>
      </c>
      <c r="R162" s="5">
        <v>0</v>
      </c>
      <c r="S162" s="5">
        <v>0</v>
      </c>
      <c r="T162" s="5">
        <v>7</v>
      </c>
      <c r="U162" s="5">
        <v>17</v>
      </c>
      <c r="W162" s="5">
        <f t="shared" si="17"/>
        <v>0</v>
      </c>
      <c r="X162" s="5">
        <f t="shared" si="18"/>
        <v>8333.125</v>
      </c>
      <c r="Y162" s="5">
        <f t="shared" si="19"/>
        <v>0</v>
      </c>
      <c r="AA162" s="5">
        <f t="shared" si="20"/>
        <v>0</v>
      </c>
      <c r="AB162" s="5">
        <v>303</v>
      </c>
      <c r="AC162" s="5">
        <v>192</v>
      </c>
      <c r="AD162" s="5">
        <v>16</v>
      </c>
      <c r="AE162" s="5">
        <v>138240</v>
      </c>
      <c r="AF162" s="5">
        <v>133330</v>
      </c>
      <c r="AG162" s="5">
        <v>4910</v>
      </c>
      <c r="AH162" s="5">
        <v>0</v>
      </c>
      <c r="AI162" s="5">
        <v>8333.125</v>
      </c>
      <c r="AJ162" s="5">
        <v>24</v>
      </c>
      <c r="AK162" s="5">
        <v>24</v>
      </c>
      <c r="AL162" s="5">
        <v>2</v>
      </c>
      <c r="AM162" s="5">
        <v>17280</v>
      </c>
      <c r="AN162" s="5">
        <v>17910</v>
      </c>
      <c r="AO162" s="5">
        <v>630</v>
      </c>
      <c r="AP162" s="5">
        <v>0</v>
      </c>
      <c r="AQ162" s="5">
        <v>26</v>
      </c>
      <c r="AR162" s="5">
        <v>26</v>
      </c>
      <c r="AS162" s="5">
        <v>2</v>
      </c>
      <c r="AT162" s="5">
        <v>18720</v>
      </c>
      <c r="AU162" s="5">
        <v>17910</v>
      </c>
      <c r="AV162" s="5">
        <v>810</v>
      </c>
      <c r="AW162" s="5">
        <v>0</v>
      </c>
      <c r="AX162" s="5">
        <v>28</v>
      </c>
      <c r="AY162" s="5">
        <v>42</v>
      </c>
      <c r="AZ162" s="5">
        <v>4</v>
      </c>
      <c r="BA162" s="5">
        <v>30240</v>
      </c>
      <c r="BB162" s="5">
        <v>39203</v>
      </c>
      <c r="BD162" s="5">
        <v>0</v>
      </c>
      <c r="BE162" s="5">
        <v>24</v>
      </c>
      <c r="BF162" s="5">
        <v>24</v>
      </c>
      <c r="BG162" s="5">
        <v>2</v>
      </c>
      <c r="BH162" s="5">
        <v>17280</v>
      </c>
      <c r="BI162" s="5">
        <v>13930</v>
      </c>
      <c r="BJ162" s="5">
        <v>3350</v>
      </c>
      <c r="BK162" s="5">
        <v>0</v>
      </c>
      <c r="BL162" s="5">
        <v>37</v>
      </c>
      <c r="BM162" s="5">
        <v>37</v>
      </c>
      <c r="BN162" s="5">
        <v>3</v>
      </c>
      <c r="BO162" s="5">
        <v>26640</v>
      </c>
      <c r="BP162" s="5">
        <v>26666</v>
      </c>
      <c r="BQ162" s="5">
        <v>0</v>
      </c>
      <c r="BR162" s="5">
        <v>0</v>
      </c>
      <c r="BS162" s="5">
        <v>39</v>
      </c>
      <c r="BT162" s="5">
        <v>39</v>
      </c>
      <c r="BU162" s="5">
        <v>3</v>
      </c>
      <c r="BV162" s="5">
        <v>28080</v>
      </c>
      <c r="BW162" s="5">
        <v>17711</v>
      </c>
      <c r="BX162" s="5">
        <v>10369</v>
      </c>
      <c r="BY162" s="5">
        <v>0</v>
      </c>
    </row>
    <row r="163" spans="1:77">
      <c r="A163" s="5" t="s">
        <v>235</v>
      </c>
      <c r="B163" s="5">
        <v>2143014351</v>
      </c>
      <c r="C163" s="5" t="s">
        <v>244</v>
      </c>
      <c r="D163" s="5" t="s">
        <v>244</v>
      </c>
      <c r="E163" s="5" t="s">
        <v>37</v>
      </c>
      <c r="G163" s="5" t="s">
        <v>245</v>
      </c>
      <c r="H163" s="23">
        <f>VLOOKUP($B163,'2022年下学期'!$B:$AE,16,FALSE)</f>
        <v>88</v>
      </c>
      <c r="I163" s="23">
        <f>VLOOKUP($B163,'2022年下学期'!$B:$AE,17,FALSE)</f>
        <v>6</v>
      </c>
      <c r="J163" s="23">
        <f>VLOOKUP($B163,'2022年下学期'!$B:$AE,18,FALSE)</f>
        <v>9</v>
      </c>
      <c r="K163" s="23">
        <f t="shared" si="14"/>
        <v>106</v>
      </c>
      <c r="L163" s="23">
        <f t="shared" si="15"/>
        <v>6</v>
      </c>
      <c r="M163" s="23">
        <f t="shared" si="16"/>
        <v>9</v>
      </c>
      <c r="N163" s="5">
        <v>106</v>
      </c>
      <c r="O163" s="5">
        <v>6</v>
      </c>
      <c r="P163" s="5">
        <v>9</v>
      </c>
      <c r="Q163" s="5" t="s">
        <v>447</v>
      </c>
      <c r="R163" s="5">
        <v>0</v>
      </c>
      <c r="S163" s="5">
        <v>0</v>
      </c>
      <c r="T163" s="5">
        <v>6</v>
      </c>
      <c r="U163" s="5">
        <v>9</v>
      </c>
      <c r="W163" s="5">
        <f t="shared" si="17"/>
        <v>6900</v>
      </c>
      <c r="X163" s="5">
        <f t="shared" si="18"/>
        <v>4292.72727272727</v>
      </c>
      <c r="Y163" s="5">
        <f t="shared" si="19"/>
        <v>13800</v>
      </c>
      <c r="AA163" s="5">
        <f t="shared" si="20"/>
        <v>20700</v>
      </c>
      <c r="AB163" s="5">
        <v>58</v>
      </c>
      <c r="AC163" s="5">
        <v>99</v>
      </c>
      <c r="AD163" s="5">
        <v>11</v>
      </c>
      <c r="AE163" s="5">
        <v>40320</v>
      </c>
      <c r="AF163" s="5">
        <v>40320</v>
      </c>
      <c r="AG163" s="5">
        <v>0</v>
      </c>
      <c r="AH163" s="5">
        <v>0</v>
      </c>
      <c r="AI163" s="5">
        <v>3665.45454545455</v>
      </c>
      <c r="AJ163" s="5">
        <v>11</v>
      </c>
      <c r="AK163" s="5">
        <v>9</v>
      </c>
      <c r="AL163" s="5">
        <v>2</v>
      </c>
      <c r="AM163" s="5">
        <v>6264</v>
      </c>
      <c r="AN163" s="5">
        <v>6264</v>
      </c>
      <c r="AO163" s="5">
        <v>0</v>
      </c>
      <c r="AP163" s="5">
        <v>0</v>
      </c>
      <c r="AQ163" s="5">
        <v>14</v>
      </c>
      <c r="AR163" s="5">
        <v>8</v>
      </c>
      <c r="AS163" s="5">
        <v>2</v>
      </c>
      <c r="AT163" s="5">
        <v>5568</v>
      </c>
      <c r="AU163" s="5">
        <v>5568</v>
      </c>
      <c r="AV163" s="5">
        <v>0</v>
      </c>
      <c r="AW163" s="5">
        <v>0</v>
      </c>
      <c r="AX163" s="5">
        <v>14</v>
      </c>
      <c r="AY163" s="5">
        <v>9</v>
      </c>
      <c r="AZ163" s="5">
        <v>3</v>
      </c>
      <c r="BA163" s="5">
        <v>6264</v>
      </c>
      <c r="BB163" s="5">
        <v>6264</v>
      </c>
      <c r="BC163" s="5">
        <v>0</v>
      </c>
      <c r="BD163" s="5">
        <v>0</v>
      </c>
      <c r="BE163" s="5">
        <v>15</v>
      </c>
      <c r="BF163" s="5">
        <v>10</v>
      </c>
      <c r="BG163" s="5">
        <v>3</v>
      </c>
      <c r="BH163" s="5">
        <v>6912</v>
      </c>
      <c r="BI163" s="5">
        <v>6912</v>
      </c>
      <c r="BJ163" s="5">
        <v>0</v>
      </c>
      <c r="BK163" s="5">
        <v>0</v>
      </c>
      <c r="BL163" s="5">
        <v>25</v>
      </c>
      <c r="BM163" s="5">
        <v>12</v>
      </c>
      <c r="BN163" s="5">
        <v>3</v>
      </c>
      <c r="BO163" s="5">
        <v>8352</v>
      </c>
      <c r="BP163" s="5">
        <v>8352</v>
      </c>
      <c r="BQ163" s="5">
        <v>0</v>
      </c>
      <c r="BR163" s="5">
        <v>0</v>
      </c>
      <c r="BS163" s="5">
        <v>20</v>
      </c>
      <c r="BT163" s="5">
        <v>10</v>
      </c>
      <c r="BU163" s="5">
        <v>3</v>
      </c>
      <c r="BV163" s="5">
        <v>6960</v>
      </c>
      <c r="BW163" s="5">
        <v>6960</v>
      </c>
      <c r="BX163" s="5">
        <v>0</v>
      </c>
      <c r="BY163" s="5">
        <v>0</v>
      </c>
    </row>
    <row r="164" spans="1:77">
      <c r="A164" s="5" t="s">
        <v>235</v>
      </c>
      <c r="B164" s="5">
        <v>2143014354</v>
      </c>
      <c r="C164" s="5" t="s">
        <v>246</v>
      </c>
      <c r="D164" s="5" t="s">
        <v>246</v>
      </c>
      <c r="E164" s="5" t="s">
        <v>37</v>
      </c>
      <c r="G164" s="5" t="s">
        <v>245</v>
      </c>
      <c r="H164" s="23">
        <f>VLOOKUP($B164,'2022年下学期'!$B:$AE,16,FALSE)</f>
        <v>75</v>
      </c>
      <c r="I164" s="23">
        <f>VLOOKUP($B164,'2022年下学期'!$B:$AE,17,FALSE)</f>
        <v>6</v>
      </c>
      <c r="J164" s="23">
        <f>VLOOKUP($B164,'2022年下学期'!$B:$AE,18,FALSE)</f>
        <v>9</v>
      </c>
      <c r="K164" s="23">
        <f t="shared" si="14"/>
        <v>99</v>
      </c>
      <c r="L164" s="23">
        <f t="shared" si="15"/>
        <v>6</v>
      </c>
      <c r="M164" s="23">
        <f t="shared" si="16"/>
        <v>9</v>
      </c>
      <c r="N164" s="5">
        <v>99</v>
      </c>
      <c r="O164" s="5">
        <v>6</v>
      </c>
      <c r="P164" s="5">
        <v>9</v>
      </c>
      <c r="Q164" s="5" t="s">
        <v>447</v>
      </c>
      <c r="R164" s="5">
        <v>0</v>
      </c>
      <c r="S164" s="5">
        <v>0</v>
      </c>
      <c r="T164" s="5">
        <v>6</v>
      </c>
      <c r="U164" s="5">
        <v>9</v>
      </c>
      <c r="W164" s="5">
        <f t="shared" si="17"/>
        <v>13800</v>
      </c>
      <c r="X164" s="5">
        <f t="shared" si="18"/>
        <v>4404</v>
      </c>
      <c r="Y164" s="5">
        <f t="shared" si="19"/>
        <v>13800</v>
      </c>
      <c r="AA164" s="5">
        <f t="shared" si="20"/>
        <v>27600</v>
      </c>
      <c r="AB164" s="5">
        <v>95</v>
      </c>
      <c r="AC164" s="5">
        <v>43.45</v>
      </c>
      <c r="AD164" s="5">
        <v>10</v>
      </c>
      <c r="AE164" s="5">
        <v>30240</v>
      </c>
      <c r="AF164" s="5">
        <v>30240</v>
      </c>
      <c r="AG164" s="5">
        <v>0</v>
      </c>
      <c r="AH164" s="5">
        <v>0</v>
      </c>
      <c r="AI164" s="5">
        <v>3024</v>
      </c>
      <c r="AJ164" s="5">
        <v>4</v>
      </c>
      <c r="AK164" s="5">
        <v>3</v>
      </c>
      <c r="AL164" s="5">
        <v>1.5</v>
      </c>
      <c r="AM164" s="5">
        <v>2088</v>
      </c>
      <c r="AN164" s="5">
        <v>2088</v>
      </c>
      <c r="AO164" s="5">
        <v>0</v>
      </c>
      <c r="AP164" s="5">
        <v>0</v>
      </c>
      <c r="AQ164" s="5">
        <v>15</v>
      </c>
      <c r="AR164" s="5">
        <v>7</v>
      </c>
      <c r="AS164" s="5">
        <v>1</v>
      </c>
      <c r="AT164" s="5">
        <v>4872</v>
      </c>
      <c r="AU164" s="5">
        <v>4872</v>
      </c>
      <c r="AV164" s="5">
        <v>0</v>
      </c>
      <c r="AW164" s="5">
        <v>0</v>
      </c>
      <c r="AX164" s="5">
        <v>14</v>
      </c>
      <c r="AY164" s="5">
        <v>6</v>
      </c>
      <c r="AZ164" s="5">
        <v>1</v>
      </c>
      <c r="BA164" s="5">
        <v>4176</v>
      </c>
      <c r="BB164" s="5">
        <v>4176</v>
      </c>
      <c r="BC164" s="5">
        <v>0</v>
      </c>
      <c r="BD164" s="5">
        <v>0</v>
      </c>
      <c r="BE164" s="5">
        <v>17</v>
      </c>
      <c r="BF164" s="5">
        <v>8</v>
      </c>
      <c r="BG164" s="5">
        <v>1.5</v>
      </c>
      <c r="BH164" s="5">
        <v>5568</v>
      </c>
      <c r="BI164" s="5">
        <v>5568</v>
      </c>
      <c r="BJ164" s="5">
        <v>0</v>
      </c>
      <c r="BK164" s="5">
        <v>0</v>
      </c>
      <c r="BL164" s="5">
        <v>18</v>
      </c>
      <c r="BM164" s="5">
        <v>8</v>
      </c>
      <c r="BN164" s="5">
        <v>2</v>
      </c>
      <c r="BO164" s="5">
        <v>5568</v>
      </c>
      <c r="BP164" s="5">
        <v>5568</v>
      </c>
      <c r="BQ164" s="5">
        <v>0</v>
      </c>
      <c r="BR164" s="5">
        <v>0</v>
      </c>
      <c r="BS164" s="5">
        <v>27</v>
      </c>
      <c r="BT164" s="5">
        <v>11.45</v>
      </c>
      <c r="BU164" s="5">
        <v>3</v>
      </c>
      <c r="BV164" s="5">
        <v>7968</v>
      </c>
      <c r="BW164" s="5">
        <v>7968</v>
      </c>
      <c r="BX164" s="5">
        <v>0</v>
      </c>
      <c r="BY164" s="5">
        <v>0</v>
      </c>
    </row>
    <row r="165" spans="1:77">
      <c r="A165" s="5" t="s">
        <v>235</v>
      </c>
      <c r="B165" s="5">
        <v>2143014356</v>
      </c>
      <c r="C165" s="5" t="s">
        <v>247</v>
      </c>
      <c r="D165" s="5" t="s">
        <v>247</v>
      </c>
      <c r="E165" s="5" t="s">
        <v>37</v>
      </c>
      <c r="G165" s="5" t="s">
        <v>245</v>
      </c>
      <c r="H165" s="23">
        <f>VLOOKUP($B165,'2022年下学期'!$B:$AE,16,FALSE)</f>
        <v>71</v>
      </c>
      <c r="I165" s="23">
        <f>VLOOKUP($B165,'2022年下学期'!$B:$AE,17,FALSE)</f>
        <v>5</v>
      </c>
      <c r="J165" s="23">
        <f>VLOOKUP($B165,'2022年下学期'!$B:$AE,18,FALSE)</f>
        <v>10</v>
      </c>
      <c r="K165" s="23">
        <f t="shared" si="14"/>
        <v>91</v>
      </c>
      <c r="L165" s="23">
        <f t="shared" si="15"/>
        <v>5</v>
      </c>
      <c r="M165" s="23">
        <f t="shared" si="16"/>
        <v>9</v>
      </c>
      <c r="N165" s="5">
        <v>91</v>
      </c>
      <c r="O165" s="5">
        <v>5</v>
      </c>
      <c r="P165" s="5">
        <v>9</v>
      </c>
      <c r="Q165" s="5" t="s">
        <v>447</v>
      </c>
      <c r="R165" s="5">
        <v>0</v>
      </c>
      <c r="S165" s="5">
        <v>0</v>
      </c>
      <c r="T165" s="5">
        <v>5</v>
      </c>
      <c r="U165" s="5">
        <v>9</v>
      </c>
      <c r="W165" s="5">
        <f t="shared" si="17"/>
        <v>11800</v>
      </c>
      <c r="X165" s="5">
        <f t="shared" si="18"/>
        <v>5572</v>
      </c>
      <c r="Y165" s="5">
        <f t="shared" si="19"/>
        <v>12000</v>
      </c>
      <c r="AA165" s="5">
        <f t="shared" si="20"/>
        <v>23800</v>
      </c>
      <c r="AB165" s="5">
        <v>89</v>
      </c>
      <c r="AC165" s="5">
        <v>64</v>
      </c>
      <c r="AD165" s="5">
        <v>10</v>
      </c>
      <c r="AE165" s="5">
        <v>43920</v>
      </c>
      <c r="AF165" s="5">
        <v>43920</v>
      </c>
      <c r="AG165" s="5">
        <v>0</v>
      </c>
      <c r="AH165" s="5">
        <v>0</v>
      </c>
      <c r="AI165" s="5">
        <v>4392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16</v>
      </c>
      <c r="AR165" s="5">
        <v>11</v>
      </c>
      <c r="AS165" s="5">
        <v>2</v>
      </c>
      <c r="AT165" s="5">
        <v>7656</v>
      </c>
      <c r="AU165" s="5">
        <v>7656</v>
      </c>
      <c r="AV165" s="5">
        <v>0</v>
      </c>
      <c r="AW165" s="5">
        <v>0</v>
      </c>
      <c r="AX165" s="5">
        <v>13</v>
      </c>
      <c r="AY165" s="5">
        <v>7</v>
      </c>
      <c r="AZ165" s="5">
        <v>2</v>
      </c>
      <c r="BA165" s="5">
        <v>4872</v>
      </c>
      <c r="BB165" s="5">
        <v>4872</v>
      </c>
      <c r="BC165" s="5">
        <v>0</v>
      </c>
      <c r="BD165" s="5">
        <v>0</v>
      </c>
      <c r="BE165" s="5">
        <v>19</v>
      </c>
      <c r="BF165" s="5">
        <v>15</v>
      </c>
      <c r="BG165" s="5">
        <v>2</v>
      </c>
      <c r="BH165" s="5">
        <v>10440</v>
      </c>
      <c r="BI165" s="5">
        <v>10440</v>
      </c>
      <c r="BJ165" s="5">
        <v>0</v>
      </c>
      <c r="BK165" s="5">
        <v>0</v>
      </c>
      <c r="BL165" s="5">
        <v>22</v>
      </c>
      <c r="BM165" s="5">
        <v>16</v>
      </c>
      <c r="BN165" s="5">
        <v>2</v>
      </c>
      <c r="BO165" s="5">
        <v>10512</v>
      </c>
      <c r="BP165" s="5">
        <v>10512</v>
      </c>
      <c r="BQ165" s="5">
        <v>0</v>
      </c>
      <c r="BR165" s="5">
        <v>0</v>
      </c>
      <c r="BS165" s="5">
        <v>19</v>
      </c>
      <c r="BT165" s="5">
        <v>15</v>
      </c>
      <c r="BU165" s="5">
        <v>2</v>
      </c>
      <c r="BV165" s="5">
        <v>10440</v>
      </c>
      <c r="BW165" s="5">
        <v>10440</v>
      </c>
      <c r="BX165" s="5">
        <v>0</v>
      </c>
      <c r="BY165" s="5">
        <v>0</v>
      </c>
    </row>
    <row r="166" spans="1:77">
      <c r="A166" s="5" t="s">
        <v>235</v>
      </c>
      <c r="B166" s="5">
        <v>2143014358</v>
      </c>
      <c r="C166" s="5" t="s">
        <v>248</v>
      </c>
      <c r="D166" s="5" t="s">
        <v>248</v>
      </c>
      <c r="E166" s="5" t="s">
        <v>37</v>
      </c>
      <c r="G166" s="5" t="s">
        <v>245</v>
      </c>
      <c r="H166" s="23">
        <f>VLOOKUP($B166,'2022年下学期'!$B:$AE,16,FALSE)</f>
        <v>628</v>
      </c>
      <c r="I166" s="23">
        <f>VLOOKUP($B166,'2022年下学期'!$B:$AE,17,FALSE)</f>
        <v>18</v>
      </c>
      <c r="J166" s="23">
        <f>VLOOKUP($B166,'2022年下学期'!$B:$AE,18,FALSE)</f>
        <v>54</v>
      </c>
      <c r="K166" s="23">
        <f t="shared" si="14"/>
        <v>711</v>
      </c>
      <c r="L166" s="23">
        <f t="shared" si="15"/>
        <v>18</v>
      </c>
      <c r="M166" s="23">
        <f t="shared" si="16"/>
        <v>49</v>
      </c>
      <c r="N166" s="5">
        <v>711</v>
      </c>
      <c r="O166" s="5">
        <v>18</v>
      </c>
      <c r="P166" s="5">
        <v>49</v>
      </c>
      <c r="Q166" s="5" t="s">
        <v>447</v>
      </c>
      <c r="R166" s="5">
        <v>0</v>
      </c>
      <c r="S166" s="5">
        <v>0</v>
      </c>
      <c r="T166" s="5">
        <v>18</v>
      </c>
      <c r="U166" s="5">
        <v>49</v>
      </c>
      <c r="W166" s="5">
        <f t="shared" si="17"/>
        <v>0</v>
      </c>
      <c r="X166" s="5">
        <f t="shared" si="18"/>
        <v>0.0283102369244524</v>
      </c>
      <c r="Y166" s="5">
        <f t="shared" si="19"/>
        <v>0</v>
      </c>
      <c r="AA166" s="5">
        <f t="shared" si="20"/>
        <v>0</v>
      </c>
      <c r="AB166" s="5">
        <v>661</v>
      </c>
      <c r="AC166" s="5">
        <v>48</v>
      </c>
      <c r="AD166" s="5">
        <v>447400</v>
      </c>
      <c r="AE166" s="5">
        <v>434734</v>
      </c>
      <c r="AF166" s="5">
        <v>12666</v>
      </c>
      <c r="AG166" s="5">
        <v>0</v>
      </c>
      <c r="AH166" s="5">
        <v>91</v>
      </c>
      <c r="AI166" s="5">
        <v>0.0283102369244524</v>
      </c>
      <c r="AJ166" s="5">
        <v>90</v>
      </c>
      <c r="AK166" s="5">
        <v>6</v>
      </c>
      <c r="AL166" s="5">
        <v>61200</v>
      </c>
      <c r="AM166" s="5">
        <v>59490</v>
      </c>
      <c r="AN166" s="5">
        <v>1710</v>
      </c>
      <c r="AO166" s="5">
        <v>0</v>
      </c>
      <c r="AP166" s="5">
        <v>117</v>
      </c>
      <c r="AQ166" s="5">
        <v>111</v>
      </c>
      <c r="AR166" s="5">
        <v>6</v>
      </c>
      <c r="AS166" s="5">
        <v>75200</v>
      </c>
      <c r="AT166" s="5">
        <v>73034</v>
      </c>
      <c r="AU166" s="5">
        <v>2166</v>
      </c>
      <c r="AV166" s="5">
        <v>0</v>
      </c>
      <c r="AW166" s="5">
        <v>107</v>
      </c>
      <c r="AX166" s="5">
        <v>101</v>
      </c>
      <c r="AY166" s="5">
        <v>6</v>
      </c>
      <c r="AZ166" s="5">
        <v>68400</v>
      </c>
      <c r="BA166" s="5">
        <v>66480</v>
      </c>
      <c r="BB166" s="5">
        <v>1920</v>
      </c>
      <c r="BC166" s="5">
        <v>0</v>
      </c>
      <c r="BD166" s="5">
        <v>129</v>
      </c>
      <c r="BE166" s="5">
        <v>119</v>
      </c>
      <c r="BF166" s="5">
        <v>6</v>
      </c>
      <c r="BG166" s="5">
        <v>80520</v>
      </c>
      <c r="BH166" s="5">
        <v>78249</v>
      </c>
      <c r="BI166" s="5">
        <v>2271</v>
      </c>
      <c r="BJ166" s="5">
        <v>0</v>
      </c>
      <c r="BK166" s="5">
        <v>120</v>
      </c>
      <c r="BL166" s="5">
        <v>108</v>
      </c>
      <c r="BM166" s="5">
        <v>6</v>
      </c>
      <c r="BN166" s="5">
        <v>73440</v>
      </c>
      <c r="BO166" s="5">
        <v>71359</v>
      </c>
      <c r="BP166" s="5">
        <v>2081</v>
      </c>
      <c r="BQ166" s="5">
        <v>0</v>
      </c>
      <c r="BR166" s="5">
        <v>143</v>
      </c>
      <c r="BS166" s="5">
        <v>132</v>
      </c>
      <c r="BT166" s="5">
        <v>6</v>
      </c>
      <c r="BU166" s="5">
        <v>88640</v>
      </c>
      <c r="BV166" s="5">
        <v>86122</v>
      </c>
      <c r="BW166" s="5">
        <v>2518</v>
      </c>
      <c r="BX166" s="5">
        <v>0</v>
      </c>
      <c r="BY166" s="5">
        <v>0</v>
      </c>
    </row>
    <row r="167" spans="1:98">
      <c r="A167" s="5" t="s">
        <v>235</v>
      </c>
      <c r="B167" s="5">
        <v>3143011142</v>
      </c>
      <c r="C167" s="5" t="s">
        <v>249</v>
      </c>
      <c r="D167" s="5" t="s">
        <v>249</v>
      </c>
      <c r="E167" s="5" t="s">
        <v>37</v>
      </c>
      <c r="G167" s="5" t="s">
        <v>237</v>
      </c>
      <c r="H167" s="23">
        <f>VLOOKUP($B167,'2022年下学期'!$B:$AE,16,FALSE)</f>
        <v>1539</v>
      </c>
      <c r="I167" s="23">
        <f>VLOOKUP($B167,'2022年下学期'!$B:$AE,17,FALSE)</f>
        <v>35</v>
      </c>
      <c r="J167" s="23">
        <f>VLOOKUP($B167,'2022年下学期'!$B:$AE,18,FALSE)</f>
        <v>96</v>
      </c>
      <c r="K167" s="23">
        <f t="shared" si="14"/>
        <v>1595</v>
      </c>
      <c r="L167" s="23">
        <f t="shared" si="15"/>
        <v>36</v>
      </c>
      <c r="M167" s="23">
        <f t="shared" si="16"/>
        <v>196</v>
      </c>
      <c r="N167" s="5">
        <v>1595</v>
      </c>
      <c r="O167" s="5">
        <v>24</v>
      </c>
      <c r="P167" s="5">
        <v>98</v>
      </c>
      <c r="Q167" s="5" t="s">
        <v>460</v>
      </c>
      <c r="R167" s="5">
        <v>12</v>
      </c>
      <c r="S167" s="5">
        <v>98</v>
      </c>
      <c r="T167" s="5">
        <v>36</v>
      </c>
      <c r="U167" s="5">
        <v>196</v>
      </c>
      <c r="W167" s="5">
        <f t="shared" si="17"/>
        <v>0</v>
      </c>
      <c r="X167" s="5">
        <f t="shared" si="18"/>
        <v>9713.36633663366</v>
      </c>
      <c r="Y167" s="5">
        <f t="shared" si="19"/>
        <v>0</v>
      </c>
      <c r="AA167" s="5">
        <f t="shared" si="20"/>
        <v>0</v>
      </c>
      <c r="AB167" s="5">
        <v>1579</v>
      </c>
      <c r="AC167" s="5">
        <v>1502</v>
      </c>
      <c r="AD167" s="5">
        <v>101</v>
      </c>
      <c r="AE167" s="5">
        <v>1021360</v>
      </c>
      <c r="AF167" s="5">
        <v>981050</v>
      </c>
      <c r="AG167" s="5">
        <v>36374</v>
      </c>
      <c r="AH167" s="5">
        <v>3936</v>
      </c>
      <c r="AI167" s="5">
        <v>9713.36633663366</v>
      </c>
      <c r="AJ167" s="5">
        <v>165</v>
      </c>
      <c r="AK167" s="5">
        <v>157</v>
      </c>
      <c r="AL167" s="5">
        <v>10</v>
      </c>
      <c r="AM167" s="5">
        <v>106760</v>
      </c>
      <c r="AN167" s="5">
        <v>106380</v>
      </c>
      <c r="AO167" s="5">
        <v>3803</v>
      </c>
      <c r="AP167" s="5">
        <v>0</v>
      </c>
      <c r="AQ167" s="5">
        <v>155</v>
      </c>
      <c r="AR167" s="5">
        <v>152</v>
      </c>
      <c r="AS167" s="5">
        <v>12</v>
      </c>
      <c r="AT167" s="5">
        <v>103360</v>
      </c>
      <c r="AU167" s="5">
        <v>102680</v>
      </c>
      <c r="AV167" s="5">
        <v>3680</v>
      </c>
      <c r="AW167" s="5">
        <v>0</v>
      </c>
      <c r="AX167" s="5">
        <v>151</v>
      </c>
      <c r="AY167" s="5">
        <v>151</v>
      </c>
      <c r="AZ167" s="5">
        <v>14</v>
      </c>
      <c r="BA167" s="5">
        <v>102680</v>
      </c>
      <c r="BB167" s="5">
        <v>99023</v>
      </c>
      <c r="BC167" s="5">
        <v>3657</v>
      </c>
      <c r="BD167" s="5">
        <v>0</v>
      </c>
      <c r="BE167" s="5">
        <v>172</v>
      </c>
      <c r="BF167" s="5">
        <v>170</v>
      </c>
      <c r="BG167" s="5">
        <v>14</v>
      </c>
      <c r="BH167" s="5">
        <v>115600</v>
      </c>
      <c r="BI167" s="5">
        <v>110804</v>
      </c>
      <c r="BJ167" s="5">
        <v>4116</v>
      </c>
      <c r="BK167" s="5">
        <v>680</v>
      </c>
      <c r="BL167" s="5">
        <v>165</v>
      </c>
      <c r="BM167" s="5">
        <v>163</v>
      </c>
      <c r="BN167" s="5">
        <v>13</v>
      </c>
      <c r="BO167" s="5">
        <v>110840</v>
      </c>
      <c r="BP167" s="5">
        <v>106892</v>
      </c>
      <c r="BQ167" s="5">
        <v>3948</v>
      </c>
      <c r="BR167" s="5">
        <v>0</v>
      </c>
      <c r="BS167" s="5">
        <v>183</v>
      </c>
      <c r="BT167" s="5">
        <v>174</v>
      </c>
      <c r="BU167" s="5">
        <v>14</v>
      </c>
      <c r="BV167" s="5">
        <v>118320</v>
      </c>
      <c r="BW167" s="5">
        <v>113426</v>
      </c>
      <c r="BX167" s="5">
        <v>4214</v>
      </c>
      <c r="BY167" s="5">
        <v>680</v>
      </c>
      <c r="BZ167" s="5">
        <v>201</v>
      </c>
      <c r="CA167" s="5">
        <v>196</v>
      </c>
      <c r="CB167" s="5">
        <v>30</v>
      </c>
      <c r="CC167" s="5">
        <v>133280</v>
      </c>
      <c r="CD167" s="5">
        <v>128534</v>
      </c>
      <c r="CE167" s="5">
        <v>4746</v>
      </c>
      <c r="CF167" s="5">
        <v>0</v>
      </c>
      <c r="CG167" s="5">
        <v>196</v>
      </c>
      <c r="CH167" s="5">
        <v>17</v>
      </c>
      <c r="CI167" s="5">
        <v>32</v>
      </c>
      <c r="CJ167" s="5">
        <v>121040</v>
      </c>
      <c r="CK167" s="5">
        <v>116730</v>
      </c>
      <c r="CL167" s="5">
        <v>4310</v>
      </c>
      <c r="CM167" s="5">
        <v>0</v>
      </c>
      <c r="CN167" s="5">
        <v>176</v>
      </c>
      <c r="CO167" s="5">
        <v>161</v>
      </c>
      <c r="CP167" s="5">
        <v>25</v>
      </c>
      <c r="CQ167" s="5">
        <v>109480</v>
      </c>
      <c r="CR167" s="5">
        <v>103004</v>
      </c>
      <c r="CS167" s="5">
        <v>3900</v>
      </c>
      <c r="CT167" s="5">
        <v>2576</v>
      </c>
    </row>
    <row r="168" spans="1:98">
      <c r="A168" s="5" t="s">
        <v>235</v>
      </c>
      <c r="B168" s="5">
        <v>3143011143</v>
      </c>
      <c r="C168" s="5" t="s">
        <v>250</v>
      </c>
      <c r="D168" s="5" t="s">
        <v>250</v>
      </c>
      <c r="E168" s="5" t="s">
        <v>37</v>
      </c>
      <c r="G168" s="5" t="s">
        <v>237</v>
      </c>
      <c r="H168" s="23">
        <f>VLOOKUP($B168,'2022年下学期'!$B:$AE,16,FALSE)</f>
        <v>482</v>
      </c>
      <c r="I168" s="23">
        <f>VLOOKUP($B168,'2022年下学期'!$B:$AE,17,FALSE)</f>
        <v>10</v>
      </c>
      <c r="J168" s="23">
        <f>VLOOKUP($B168,'2022年下学期'!$B:$AE,18,FALSE)</f>
        <v>42</v>
      </c>
      <c r="K168" s="23">
        <f t="shared" si="14"/>
        <v>537</v>
      </c>
      <c r="L168" s="23">
        <f t="shared" si="15"/>
        <v>11</v>
      </c>
      <c r="M168" s="23">
        <f t="shared" si="16"/>
        <v>41</v>
      </c>
      <c r="N168" s="5">
        <v>537</v>
      </c>
      <c r="O168" s="5">
        <v>0</v>
      </c>
      <c r="P168" s="5">
        <v>0</v>
      </c>
      <c r="Q168" s="5" t="s">
        <v>445</v>
      </c>
      <c r="R168" s="5">
        <v>11</v>
      </c>
      <c r="S168" s="5">
        <v>41</v>
      </c>
      <c r="T168" s="5">
        <v>11</v>
      </c>
      <c r="U168" s="5">
        <v>41</v>
      </c>
      <c r="W168" s="5">
        <f t="shared" si="17"/>
        <v>0</v>
      </c>
      <c r="X168" s="5">
        <f t="shared" si="18"/>
        <v>6022.5488372093</v>
      </c>
      <c r="Y168" s="5">
        <f t="shared" si="19"/>
        <v>0</v>
      </c>
      <c r="AA168" s="5">
        <f t="shared" si="20"/>
        <v>0</v>
      </c>
      <c r="AB168" s="5">
        <v>524</v>
      </c>
      <c r="AC168" s="5">
        <v>483</v>
      </c>
      <c r="AD168" s="5">
        <v>43</v>
      </c>
      <c r="AE168" s="5">
        <v>328440</v>
      </c>
      <c r="AF168" s="5">
        <v>258969.6</v>
      </c>
      <c r="AG168" s="5">
        <v>65814.4</v>
      </c>
      <c r="AH168" s="5">
        <v>3656</v>
      </c>
      <c r="AI168" s="5">
        <v>6022.5488372093</v>
      </c>
      <c r="BZ168" s="5">
        <v>159</v>
      </c>
      <c r="CA168" s="5">
        <v>150</v>
      </c>
      <c r="CB168" s="5">
        <v>14</v>
      </c>
      <c r="CC168" s="5">
        <v>102000</v>
      </c>
      <c r="CD168" s="5">
        <v>80512</v>
      </c>
      <c r="CE168" s="5">
        <v>20896</v>
      </c>
      <c r="CF168" s="5">
        <v>592</v>
      </c>
      <c r="CG168" s="5">
        <v>179</v>
      </c>
      <c r="CH168" s="5">
        <v>164</v>
      </c>
      <c r="CI168" s="5">
        <v>14</v>
      </c>
      <c r="CJ168" s="5">
        <v>111520</v>
      </c>
      <c r="CK168" s="5">
        <v>89241.6</v>
      </c>
      <c r="CL168" s="5">
        <v>22278.4</v>
      </c>
      <c r="CM168" s="5">
        <v>0</v>
      </c>
      <c r="CN168" s="5">
        <v>186</v>
      </c>
      <c r="CO168" s="5">
        <v>169</v>
      </c>
      <c r="CP168" s="5">
        <v>15</v>
      </c>
      <c r="CQ168" s="5">
        <v>114920</v>
      </c>
      <c r="CR168" s="5">
        <v>89216</v>
      </c>
      <c r="CS168" s="5">
        <v>22640</v>
      </c>
      <c r="CT168" s="5">
        <v>3064</v>
      </c>
    </row>
    <row r="169" spans="1:98">
      <c r="A169" s="5" t="s">
        <v>235</v>
      </c>
      <c r="B169" s="5">
        <v>3143011144</v>
      </c>
      <c r="C169" s="5" t="s">
        <v>251</v>
      </c>
      <c r="D169" s="5" t="s">
        <v>251</v>
      </c>
      <c r="E169" s="5" t="s">
        <v>977</v>
      </c>
      <c r="G169" s="5" t="s">
        <v>237</v>
      </c>
      <c r="H169" s="23">
        <f>VLOOKUP($B169,'2022年下学期'!$B:$AE,16,FALSE)</f>
        <v>463</v>
      </c>
      <c r="I169" s="23">
        <f>VLOOKUP($B169,'2022年下学期'!$B:$AE,17,FALSE)</f>
        <v>13</v>
      </c>
      <c r="J169" s="23">
        <f>VLOOKUP($B169,'2022年下学期'!$B:$AE,18,FALSE)</f>
        <v>44</v>
      </c>
      <c r="K169" s="23">
        <f t="shared" si="14"/>
        <v>503</v>
      </c>
      <c r="L169" s="23">
        <f t="shared" si="15"/>
        <v>13</v>
      </c>
      <c r="M169" s="23">
        <f t="shared" si="16"/>
        <v>80</v>
      </c>
      <c r="N169" s="5">
        <v>503</v>
      </c>
      <c r="O169" s="5">
        <v>8</v>
      </c>
      <c r="P169" s="5">
        <v>40</v>
      </c>
      <c r="Q169" s="5" t="s">
        <v>460</v>
      </c>
      <c r="R169" s="5">
        <v>5</v>
      </c>
      <c r="S169" s="5">
        <v>40</v>
      </c>
      <c r="T169" s="5">
        <v>13</v>
      </c>
      <c r="U169" s="5">
        <v>80</v>
      </c>
      <c r="W169" s="5">
        <f t="shared" si="17"/>
        <v>0</v>
      </c>
      <c r="X169" s="5">
        <f t="shared" si="18"/>
        <v>7153.93181818182</v>
      </c>
      <c r="Y169" s="5">
        <f t="shared" si="19"/>
        <v>0</v>
      </c>
      <c r="AA169" s="5">
        <f t="shared" si="20"/>
        <v>0</v>
      </c>
      <c r="AB169" s="5">
        <v>502</v>
      </c>
      <c r="AC169" s="5">
        <v>464</v>
      </c>
      <c r="AD169" s="5">
        <v>44</v>
      </c>
      <c r="AE169" s="5">
        <v>334080</v>
      </c>
      <c r="AF169" s="5">
        <v>314773</v>
      </c>
      <c r="AG169" s="5">
        <v>4395</v>
      </c>
      <c r="AH169" s="5">
        <v>14912</v>
      </c>
      <c r="AI169" s="5">
        <v>7153.93181818182</v>
      </c>
      <c r="AJ169" s="5">
        <v>38</v>
      </c>
      <c r="AK169" s="5">
        <v>32</v>
      </c>
      <c r="AL169" s="5">
        <v>2</v>
      </c>
      <c r="AM169" s="5">
        <v>23040</v>
      </c>
      <c r="AN169" s="5">
        <v>21969</v>
      </c>
      <c r="AO169" s="5">
        <v>303</v>
      </c>
      <c r="AP169" s="5">
        <v>768</v>
      </c>
      <c r="AQ169" s="5">
        <v>41</v>
      </c>
      <c r="AR169" s="5">
        <v>33</v>
      </c>
      <c r="AS169" s="5">
        <v>2</v>
      </c>
      <c r="AT169" s="5">
        <v>23760</v>
      </c>
      <c r="AU169" s="5">
        <v>22655</v>
      </c>
      <c r="AV169" s="5">
        <v>313</v>
      </c>
      <c r="AW169" s="5">
        <v>792</v>
      </c>
      <c r="AX169" s="5">
        <v>56</v>
      </c>
      <c r="AY169" s="5">
        <v>45</v>
      </c>
      <c r="AZ169" s="5">
        <v>2</v>
      </c>
      <c r="BA169" s="5">
        <v>32400</v>
      </c>
      <c r="BB169" s="5">
        <v>30894</v>
      </c>
      <c r="BC169" s="5">
        <v>426</v>
      </c>
      <c r="BD169" s="5">
        <v>1080</v>
      </c>
      <c r="BE169" s="5">
        <v>63</v>
      </c>
      <c r="BF169" s="5">
        <v>55</v>
      </c>
      <c r="BG169" s="5">
        <v>5</v>
      </c>
      <c r="BH169" s="5">
        <v>39600</v>
      </c>
      <c r="BI169" s="5">
        <v>37759</v>
      </c>
      <c r="BJ169" s="5">
        <v>521</v>
      </c>
      <c r="BK169" s="5">
        <v>1320</v>
      </c>
      <c r="BL169" s="5">
        <v>64</v>
      </c>
      <c r="BM169" s="5">
        <v>48</v>
      </c>
      <c r="BN169" s="5">
        <v>5</v>
      </c>
      <c r="BO169" s="5">
        <v>34560</v>
      </c>
      <c r="BP169" s="5">
        <v>32953</v>
      </c>
      <c r="BQ169" s="5">
        <v>455</v>
      </c>
      <c r="BR169" s="5">
        <v>1152</v>
      </c>
      <c r="BS169" s="5">
        <v>56</v>
      </c>
      <c r="BT169" s="5">
        <v>49</v>
      </c>
      <c r="BU169" s="5">
        <v>4</v>
      </c>
      <c r="BV169" s="5">
        <v>35280</v>
      </c>
      <c r="BW169" s="5">
        <v>33640</v>
      </c>
      <c r="BX169" s="5">
        <v>464</v>
      </c>
      <c r="BY169" s="5">
        <v>1176</v>
      </c>
      <c r="BZ169" s="5">
        <v>83</v>
      </c>
      <c r="CA169" s="5">
        <v>82</v>
      </c>
      <c r="CB169" s="5">
        <v>9</v>
      </c>
      <c r="CC169" s="5">
        <v>59040</v>
      </c>
      <c r="CD169" s="5">
        <v>55639</v>
      </c>
      <c r="CE169" s="5">
        <v>777</v>
      </c>
      <c r="CF169" s="5">
        <v>2624</v>
      </c>
      <c r="CG169" s="5">
        <v>49</v>
      </c>
      <c r="CH169" s="5">
        <v>42</v>
      </c>
      <c r="CI169" s="5">
        <v>7</v>
      </c>
      <c r="CJ169" s="5">
        <v>30240</v>
      </c>
      <c r="CK169" s="5">
        <v>28834</v>
      </c>
      <c r="CL169" s="5">
        <v>398</v>
      </c>
      <c r="CM169" s="5">
        <v>1008</v>
      </c>
      <c r="CN169" s="5">
        <v>89</v>
      </c>
      <c r="CO169" s="5">
        <v>78</v>
      </c>
      <c r="CP169" s="5">
        <v>9</v>
      </c>
      <c r="CQ169" s="5">
        <v>56160</v>
      </c>
      <c r="CR169" s="5">
        <v>50430</v>
      </c>
      <c r="CS169" s="5">
        <v>738</v>
      </c>
      <c r="CT169" s="5">
        <v>4992</v>
      </c>
    </row>
    <row r="170" spans="1:98">
      <c r="A170" s="5" t="s">
        <v>235</v>
      </c>
      <c r="B170" s="5">
        <v>3143014066</v>
      </c>
      <c r="C170" s="5" t="s">
        <v>252</v>
      </c>
      <c r="D170" s="5" t="s">
        <v>252</v>
      </c>
      <c r="E170" s="5" t="s">
        <v>37</v>
      </c>
      <c r="G170" s="5" t="s">
        <v>245</v>
      </c>
      <c r="H170" s="23">
        <f>VLOOKUP($B170,'2022年下学期'!$B:$AE,16,FALSE)</f>
        <v>498</v>
      </c>
      <c r="I170" s="23">
        <f>VLOOKUP($B170,'2022年下学期'!$B:$AE,17,FALSE)</f>
        <v>10</v>
      </c>
      <c r="J170" s="23">
        <f>VLOOKUP($B170,'2022年下学期'!$B:$AE,18,FALSE)</f>
        <v>47</v>
      </c>
      <c r="K170" s="23">
        <f t="shared" si="14"/>
        <v>592</v>
      </c>
      <c r="L170" s="23">
        <f t="shared" si="15"/>
        <v>12</v>
      </c>
      <c r="M170" s="23">
        <f t="shared" si="16"/>
        <v>44</v>
      </c>
      <c r="N170" s="5">
        <v>592</v>
      </c>
      <c r="O170" s="5">
        <v>0</v>
      </c>
      <c r="P170" s="5">
        <v>0</v>
      </c>
      <c r="Q170" s="5" t="s">
        <v>445</v>
      </c>
      <c r="R170" s="5">
        <v>12</v>
      </c>
      <c r="S170" s="5">
        <v>44</v>
      </c>
      <c r="T170" s="5">
        <v>12</v>
      </c>
      <c r="U170" s="5">
        <v>44</v>
      </c>
      <c r="W170" s="5">
        <f t="shared" si="17"/>
        <v>0</v>
      </c>
      <c r="X170" s="5">
        <f t="shared" si="18"/>
        <v>5676.54545454545</v>
      </c>
      <c r="Y170" s="5">
        <f t="shared" si="19"/>
        <v>0</v>
      </c>
      <c r="AA170" s="5">
        <f t="shared" si="20"/>
        <v>0</v>
      </c>
      <c r="AB170" s="5">
        <v>535</v>
      </c>
      <c r="AC170" s="5">
        <v>373</v>
      </c>
      <c r="AD170" s="5">
        <v>44</v>
      </c>
      <c r="AE170" s="5">
        <v>253568</v>
      </c>
      <c r="AF170" s="5">
        <v>249768</v>
      </c>
      <c r="AG170" s="5">
        <v>0</v>
      </c>
      <c r="AH170" s="5">
        <v>3800</v>
      </c>
      <c r="AI170" s="5">
        <v>5676.54545454545</v>
      </c>
      <c r="BZ170" s="5">
        <v>149</v>
      </c>
      <c r="CA170" s="5">
        <v>116</v>
      </c>
      <c r="CB170" s="5">
        <v>12</v>
      </c>
      <c r="CC170" s="5">
        <v>78880</v>
      </c>
      <c r="CD170" s="5">
        <v>78880</v>
      </c>
      <c r="CE170" s="5">
        <v>0</v>
      </c>
      <c r="CF170" s="5">
        <v>0</v>
      </c>
      <c r="CG170" s="5">
        <v>186</v>
      </c>
      <c r="CH170" s="5">
        <v>138</v>
      </c>
      <c r="CI170" s="5">
        <v>14</v>
      </c>
      <c r="CJ170" s="5">
        <v>93768</v>
      </c>
      <c r="CK170" s="5">
        <v>93408</v>
      </c>
      <c r="CL170" s="5">
        <v>0</v>
      </c>
      <c r="CM170" s="5">
        <v>360</v>
      </c>
      <c r="CN170" s="5">
        <v>200</v>
      </c>
      <c r="CO170" s="5">
        <v>119</v>
      </c>
      <c r="CP170" s="5">
        <v>18</v>
      </c>
      <c r="CQ170" s="5">
        <v>80920</v>
      </c>
      <c r="CR170" s="5">
        <v>77480</v>
      </c>
      <c r="CS170" s="5">
        <v>0</v>
      </c>
      <c r="CT170" s="5">
        <v>3440</v>
      </c>
    </row>
    <row r="171" spans="1:77">
      <c r="A171" s="5" t="s">
        <v>253</v>
      </c>
      <c r="B171" s="5">
        <v>2143014377</v>
      </c>
      <c r="C171" s="5" t="s">
        <v>254</v>
      </c>
      <c r="D171" s="5" t="s">
        <v>254</v>
      </c>
      <c r="E171" s="5" t="s">
        <v>37</v>
      </c>
      <c r="G171" s="5" t="s">
        <v>255</v>
      </c>
      <c r="H171" s="23">
        <f>VLOOKUP($B171,'2022年下学期'!$B:$AE,16,FALSE)</f>
        <v>97</v>
      </c>
      <c r="I171" s="23">
        <f>VLOOKUP($B171,'2022年下学期'!$B:$AE,17,FALSE)</f>
        <v>6</v>
      </c>
      <c r="J171" s="23">
        <f>VLOOKUP($B171,'2022年下学期'!$B:$AE,18,FALSE)</f>
        <v>10</v>
      </c>
      <c r="K171" s="23">
        <f t="shared" si="14"/>
        <v>115</v>
      </c>
      <c r="L171" s="23">
        <f t="shared" si="15"/>
        <v>6</v>
      </c>
      <c r="M171" s="23">
        <f t="shared" si="16"/>
        <v>11</v>
      </c>
      <c r="N171" s="5">
        <v>115</v>
      </c>
      <c r="O171" s="5">
        <v>6</v>
      </c>
      <c r="P171" s="5">
        <v>11</v>
      </c>
      <c r="Q171" s="5" t="s">
        <v>447</v>
      </c>
      <c r="R171" s="5">
        <v>0</v>
      </c>
      <c r="S171" s="5">
        <v>0</v>
      </c>
      <c r="T171" s="5">
        <v>6</v>
      </c>
      <c r="U171" s="5">
        <v>11</v>
      </c>
      <c r="W171" s="5">
        <f t="shared" si="17"/>
        <v>7100</v>
      </c>
      <c r="X171" s="5">
        <f t="shared" si="18"/>
        <v>4190</v>
      </c>
      <c r="Y171" s="5">
        <f t="shared" si="19"/>
        <v>14000</v>
      </c>
      <c r="AA171" s="5">
        <f t="shared" si="20"/>
        <v>21100</v>
      </c>
      <c r="AB171" s="5">
        <v>117</v>
      </c>
      <c r="AC171" s="5">
        <v>50</v>
      </c>
      <c r="AD171" s="5">
        <v>10</v>
      </c>
      <c r="AE171" s="5">
        <v>36000</v>
      </c>
      <c r="AF171" s="5">
        <v>34800</v>
      </c>
      <c r="AG171" s="5">
        <v>0</v>
      </c>
      <c r="AH171" s="5">
        <v>1200</v>
      </c>
      <c r="AI171" s="5">
        <v>3480</v>
      </c>
      <c r="AJ171" s="5">
        <v>10</v>
      </c>
      <c r="AK171" s="5">
        <v>4</v>
      </c>
      <c r="AL171" s="5">
        <v>1</v>
      </c>
      <c r="AM171" s="5">
        <v>2880</v>
      </c>
      <c r="AN171" s="5">
        <v>2784</v>
      </c>
      <c r="AO171" s="5">
        <v>0</v>
      </c>
      <c r="AP171" s="5">
        <v>96</v>
      </c>
      <c r="AQ171" s="5">
        <v>15</v>
      </c>
      <c r="AR171" s="5">
        <v>5</v>
      </c>
      <c r="AS171" s="5">
        <v>1</v>
      </c>
      <c r="AT171" s="5">
        <v>3600</v>
      </c>
      <c r="AU171" s="5">
        <v>3480</v>
      </c>
      <c r="AV171" s="5">
        <v>0</v>
      </c>
      <c r="AW171" s="5">
        <v>120</v>
      </c>
      <c r="AX171" s="5">
        <v>25</v>
      </c>
      <c r="AY171" s="5">
        <v>8</v>
      </c>
      <c r="AZ171" s="5">
        <v>2</v>
      </c>
      <c r="BA171" s="5">
        <v>5760</v>
      </c>
      <c r="BB171" s="5">
        <v>5568</v>
      </c>
      <c r="BC171" s="5">
        <v>0</v>
      </c>
      <c r="BD171" s="5">
        <v>192</v>
      </c>
      <c r="BE171" s="5">
        <v>19</v>
      </c>
      <c r="BF171" s="5">
        <v>6</v>
      </c>
      <c r="BG171" s="5">
        <v>2</v>
      </c>
      <c r="BH171" s="5">
        <v>4320</v>
      </c>
      <c r="BI171" s="5">
        <v>4176</v>
      </c>
      <c r="BJ171" s="5">
        <v>0</v>
      </c>
      <c r="BK171" s="5">
        <v>144</v>
      </c>
      <c r="BL171" s="5">
        <v>24</v>
      </c>
      <c r="BM171" s="5">
        <v>18</v>
      </c>
      <c r="BN171" s="5">
        <v>2</v>
      </c>
      <c r="BO171" s="5">
        <v>12960</v>
      </c>
      <c r="BP171" s="5">
        <v>12528</v>
      </c>
      <c r="BQ171" s="5">
        <v>0</v>
      </c>
      <c r="BR171" s="5">
        <v>432</v>
      </c>
      <c r="BS171" s="5">
        <v>24</v>
      </c>
      <c r="BT171" s="5">
        <v>9</v>
      </c>
      <c r="BU171" s="5">
        <v>2</v>
      </c>
      <c r="BV171" s="5">
        <v>6480</v>
      </c>
      <c r="BW171" s="5">
        <v>6264</v>
      </c>
      <c r="BX171" s="5">
        <v>0</v>
      </c>
      <c r="BY171" s="5">
        <v>216</v>
      </c>
    </row>
    <row r="172" spans="1:77">
      <c r="A172" s="5" t="s">
        <v>253</v>
      </c>
      <c r="B172" s="5">
        <v>2143014378</v>
      </c>
      <c r="C172" s="5" t="s">
        <v>256</v>
      </c>
      <c r="D172" s="5" t="s">
        <v>256</v>
      </c>
      <c r="E172" s="5" t="s">
        <v>37</v>
      </c>
      <c r="G172" s="5" t="s">
        <v>255</v>
      </c>
      <c r="H172" s="23">
        <f>VLOOKUP($B172,'2022年下学期'!$B:$AE,16,FALSE)</f>
        <v>263</v>
      </c>
      <c r="I172" s="23">
        <f>VLOOKUP($B172,'2022年下学期'!$B:$AE,17,FALSE)</f>
        <v>6</v>
      </c>
      <c r="J172" s="23">
        <f>VLOOKUP($B172,'2022年下学期'!$B:$AE,18,FALSE)</f>
        <v>16</v>
      </c>
      <c r="K172" s="23">
        <f t="shared" si="14"/>
        <v>283</v>
      </c>
      <c r="L172" s="23">
        <f t="shared" si="15"/>
        <v>6</v>
      </c>
      <c r="M172" s="23">
        <f t="shared" si="16"/>
        <v>16</v>
      </c>
      <c r="N172" s="5">
        <v>283</v>
      </c>
      <c r="O172" s="5">
        <v>6</v>
      </c>
      <c r="P172" s="5">
        <v>16</v>
      </c>
      <c r="Q172" s="5" t="s">
        <v>447</v>
      </c>
      <c r="R172" s="5">
        <v>0</v>
      </c>
      <c r="S172" s="5">
        <v>0</v>
      </c>
      <c r="T172" s="5">
        <v>6</v>
      </c>
      <c r="U172" s="5">
        <v>16</v>
      </c>
      <c r="W172" s="5">
        <f t="shared" si="17"/>
        <v>0</v>
      </c>
      <c r="X172" s="5">
        <f t="shared" si="18"/>
        <v>7477.84615384615</v>
      </c>
      <c r="Y172" s="5">
        <f t="shared" si="19"/>
        <v>0</v>
      </c>
      <c r="AA172" s="5">
        <f t="shared" si="20"/>
        <v>0</v>
      </c>
      <c r="AB172" s="5">
        <v>286</v>
      </c>
      <c r="AC172" s="5">
        <v>145</v>
      </c>
      <c r="AD172" s="5">
        <v>13</v>
      </c>
      <c r="AE172" s="5">
        <v>104400</v>
      </c>
      <c r="AF172" s="5">
        <v>97212</v>
      </c>
      <c r="AG172" s="5">
        <v>3708</v>
      </c>
      <c r="AH172" s="5">
        <v>3480</v>
      </c>
      <c r="AI172" s="5">
        <v>7477.84615384615</v>
      </c>
      <c r="AJ172" s="5">
        <v>51</v>
      </c>
      <c r="AK172" s="5">
        <v>24</v>
      </c>
      <c r="AL172" s="5">
        <v>6</v>
      </c>
      <c r="AM172" s="5">
        <v>17280</v>
      </c>
      <c r="AN172" s="5">
        <v>16086</v>
      </c>
      <c r="AO172" s="5">
        <v>618</v>
      </c>
      <c r="AP172" s="5">
        <v>576</v>
      </c>
      <c r="AQ172" s="5">
        <v>43</v>
      </c>
      <c r="AR172" s="5">
        <v>17</v>
      </c>
      <c r="AS172" s="5">
        <v>4</v>
      </c>
      <c r="AT172" s="5">
        <v>12240</v>
      </c>
      <c r="AU172" s="5">
        <v>11214</v>
      </c>
      <c r="AV172" s="5">
        <v>618</v>
      </c>
      <c r="AW172" s="5">
        <v>408</v>
      </c>
      <c r="AX172" s="5">
        <v>43</v>
      </c>
      <c r="AY172" s="5">
        <v>20</v>
      </c>
      <c r="AZ172" s="5">
        <v>4</v>
      </c>
      <c r="BA172" s="5">
        <v>14400</v>
      </c>
      <c r="BB172" s="5">
        <v>13302</v>
      </c>
      <c r="BC172" s="5">
        <v>618</v>
      </c>
      <c r="BD172" s="5">
        <v>480</v>
      </c>
      <c r="BE172" s="5">
        <v>47</v>
      </c>
      <c r="BF172" s="5">
        <v>24</v>
      </c>
      <c r="BG172" s="5">
        <v>4</v>
      </c>
      <c r="BH172" s="5">
        <v>17280</v>
      </c>
      <c r="BI172" s="5">
        <v>16086</v>
      </c>
      <c r="BJ172" s="5">
        <v>618</v>
      </c>
      <c r="BK172" s="5">
        <v>576</v>
      </c>
      <c r="BL172" s="5">
        <v>50</v>
      </c>
      <c r="BM172" s="5">
        <v>30</v>
      </c>
      <c r="BN172" s="5">
        <v>4</v>
      </c>
      <c r="BO172" s="5">
        <v>21600</v>
      </c>
      <c r="BP172" s="5">
        <v>20262</v>
      </c>
      <c r="BQ172" s="5">
        <v>618</v>
      </c>
      <c r="BR172" s="5">
        <v>720</v>
      </c>
      <c r="BS172" s="5">
        <v>52</v>
      </c>
      <c r="BT172" s="5">
        <v>30</v>
      </c>
      <c r="BU172" s="5">
        <v>4</v>
      </c>
      <c r="BV172" s="5">
        <v>21600</v>
      </c>
      <c r="BW172" s="5">
        <v>20262</v>
      </c>
      <c r="BX172" s="5">
        <v>618</v>
      </c>
      <c r="BY172" s="5">
        <v>720</v>
      </c>
    </row>
    <row r="173" spans="1:70">
      <c r="A173" s="5" t="s">
        <v>253</v>
      </c>
      <c r="B173" s="5">
        <v>2143014379</v>
      </c>
      <c r="C173" s="5" t="s">
        <v>257</v>
      </c>
      <c r="D173" s="5" t="s">
        <v>257</v>
      </c>
      <c r="E173" s="5" t="s">
        <v>37</v>
      </c>
      <c r="G173" s="5" t="s">
        <v>255</v>
      </c>
      <c r="H173" s="23">
        <f>VLOOKUP($B173,'2022年下学期'!$B:$AE,16,FALSE)</f>
        <v>43</v>
      </c>
      <c r="I173" s="23">
        <f>VLOOKUP($B173,'2022年下学期'!$B:$AE,17,FALSE)</f>
        <v>3</v>
      </c>
      <c r="J173" s="23">
        <f>VLOOKUP($B173,'2022年下学期'!$B:$AE,18,FALSE)</f>
        <v>7</v>
      </c>
      <c r="K173" s="23">
        <f t="shared" si="14"/>
        <v>43</v>
      </c>
      <c r="L173" s="23">
        <f t="shared" si="15"/>
        <v>3</v>
      </c>
      <c r="M173" s="23">
        <f t="shared" si="16"/>
        <v>5</v>
      </c>
      <c r="N173" s="5">
        <v>43</v>
      </c>
      <c r="O173" s="5">
        <v>3</v>
      </c>
      <c r="P173" s="5">
        <v>5</v>
      </c>
      <c r="Q173" s="5" t="s">
        <v>447</v>
      </c>
      <c r="R173" s="5">
        <v>0</v>
      </c>
      <c r="S173" s="5">
        <v>0</v>
      </c>
      <c r="T173" s="5">
        <v>3</v>
      </c>
      <c r="U173" s="5">
        <v>5</v>
      </c>
      <c r="W173" s="5">
        <f t="shared" si="17"/>
        <v>7000</v>
      </c>
      <c r="X173" s="5">
        <f t="shared" si="18"/>
        <v>2410</v>
      </c>
      <c r="Y173" s="5">
        <f t="shared" si="19"/>
        <v>7400</v>
      </c>
      <c r="AA173" s="5">
        <f t="shared" si="20"/>
        <v>14400</v>
      </c>
      <c r="AB173" s="5">
        <v>21</v>
      </c>
      <c r="AC173" s="5">
        <v>21</v>
      </c>
      <c r="AD173" s="5">
        <v>4</v>
      </c>
      <c r="AE173" s="5">
        <v>15120</v>
      </c>
      <c r="AF173" s="5">
        <v>2640</v>
      </c>
      <c r="AG173" s="5">
        <v>0</v>
      </c>
      <c r="AH173" s="5">
        <v>336</v>
      </c>
      <c r="AI173" s="5">
        <v>660</v>
      </c>
      <c r="AJ173" s="5">
        <v>6</v>
      </c>
      <c r="AK173" s="5">
        <v>6</v>
      </c>
      <c r="AL173" s="5">
        <v>1</v>
      </c>
      <c r="AM173" s="5">
        <v>4320</v>
      </c>
      <c r="AN173" s="5">
        <v>755</v>
      </c>
      <c r="AO173" s="5">
        <v>0</v>
      </c>
      <c r="AP173" s="5">
        <v>96</v>
      </c>
      <c r="AX173" s="5">
        <v>10</v>
      </c>
      <c r="AY173" s="5">
        <v>10</v>
      </c>
      <c r="AZ173" s="5">
        <v>2</v>
      </c>
      <c r="BA173" s="5">
        <v>7200</v>
      </c>
      <c r="BB173" s="5">
        <v>1257</v>
      </c>
      <c r="BC173" s="5">
        <v>0</v>
      </c>
      <c r="BD173" s="5">
        <v>160</v>
      </c>
      <c r="BL173" s="5">
        <v>5</v>
      </c>
      <c r="BM173" s="5">
        <v>5</v>
      </c>
      <c r="BN173" s="5">
        <v>1</v>
      </c>
      <c r="BO173" s="5">
        <v>3600</v>
      </c>
      <c r="BP173" s="5">
        <v>628</v>
      </c>
      <c r="BQ173" s="5">
        <v>0</v>
      </c>
      <c r="BR173" s="5">
        <v>80</v>
      </c>
    </row>
    <row r="174" spans="1:77">
      <c r="A174" s="5" t="s">
        <v>253</v>
      </c>
      <c r="B174" s="5">
        <v>2143014381</v>
      </c>
      <c r="C174" s="5" t="s">
        <v>258</v>
      </c>
      <c r="D174" s="5" t="s">
        <v>258</v>
      </c>
      <c r="E174" s="5" t="s">
        <v>37</v>
      </c>
      <c r="G174" s="5" t="s">
        <v>255</v>
      </c>
      <c r="H174" s="23">
        <f>VLOOKUP($B174,'2022年下学期'!$B:$AE,16,FALSE)</f>
        <v>108</v>
      </c>
      <c r="I174" s="23">
        <f>VLOOKUP($B174,'2022年下学期'!$B:$AE,17,FALSE)</f>
        <v>6</v>
      </c>
      <c r="J174" s="23">
        <f>VLOOKUP($B174,'2022年下学期'!$B:$AE,18,FALSE)</f>
        <v>11</v>
      </c>
      <c r="K174" s="23">
        <f t="shared" si="14"/>
        <v>130</v>
      </c>
      <c r="L174" s="23">
        <f t="shared" si="15"/>
        <v>6</v>
      </c>
      <c r="M174" s="23">
        <f t="shared" si="16"/>
        <v>12</v>
      </c>
      <c r="N174" s="5">
        <v>130</v>
      </c>
      <c r="O174" s="5">
        <v>6</v>
      </c>
      <c r="P174" s="5">
        <v>12</v>
      </c>
      <c r="Q174" s="5" t="s">
        <v>447</v>
      </c>
      <c r="R174" s="5">
        <v>0</v>
      </c>
      <c r="S174" s="5">
        <v>0</v>
      </c>
      <c r="T174" s="5">
        <v>6</v>
      </c>
      <c r="U174" s="5">
        <v>12</v>
      </c>
      <c r="W174" s="5">
        <f t="shared" si="17"/>
        <v>7200</v>
      </c>
      <c r="X174" s="5">
        <f t="shared" si="18"/>
        <v>4478.4</v>
      </c>
      <c r="Y174" s="5">
        <f t="shared" si="19"/>
        <v>7100</v>
      </c>
      <c r="AA174" s="5">
        <f t="shared" si="20"/>
        <v>14300</v>
      </c>
      <c r="AB174" s="5">
        <v>130</v>
      </c>
      <c r="AC174" s="5">
        <v>54</v>
      </c>
      <c r="AD174" s="5">
        <v>10</v>
      </c>
      <c r="AE174" s="5">
        <v>38880</v>
      </c>
      <c r="AF174" s="5">
        <v>37584</v>
      </c>
      <c r="AG174" s="5">
        <v>0</v>
      </c>
      <c r="AH174" s="5">
        <v>1296</v>
      </c>
      <c r="AI174" s="5">
        <v>3758.4</v>
      </c>
      <c r="AJ174" s="5">
        <v>19</v>
      </c>
      <c r="AK174" s="5">
        <v>10</v>
      </c>
      <c r="AL174" s="5">
        <v>2</v>
      </c>
      <c r="AM174" s="5">
        <v>7200</v>
      </c>
      <c r="AN174" s="5">
        <v>6960</v>
      </c>
      <c r="AO174" s="5">
        <v>0</v>
      </c>
      <c r="AP174" s="5">
        <v>240</v>
      </c>
      <c r="AQ174" s="5">
        <v>20</v>
      </c>
      <c r="AR174" s="5">
        <v>7</v>
      </c>
      <c r="AS174" s="5">
        <v>1</v>
      </c>
      <c r="AT174" s="5">
        <v>5040</v>
      </c>
      <c r="AU174" s="5">
        <v>4872</v>
      </c>
      <c r="AV174" s="5">
        <v>0</v>
      </c>
      <c r="AW174" s="5">
        <v>168</v>
      </c>
      <c r="AX174" s="5">
        <v>16</v>
      </c>
      <c r="AY174" s="5">
        <v>7</v>
      </c>
      <c r="AZ174" s="5">
        <v>1</v>
      </c>
      <c r="BA174" s="5">
        <v>5040</v>
      </c>
      <c r="BB174" s="5">
        <v>4872</v>
      </c>
      <c r="BC174" s="5">
        <v>0</v>
      </c>
      <c r="BD174" s="5">
        <v>168</v>
      </c>
      <c r="BE174" s="5">
        <v>24</v>
      </c>
      <c r="BF174" s="5">
        <v>11</v>
      </c>
      <c r="BG174" s="5">
        <v>2</v>
      </c>
      <c r="BH174" s="5">
        <v>7920</v>
      </c>
      <c r="BI174" s="5">
        <v>7656</v>
      </c>
      <c r="BJ174" s="5">
        <v>0</v>
      </c>
      <c r="BK174" s="5">
        <v>264</v>
      </c>
      <c r="BL174" s="5">
        <v>20</v>
      </c>
      <c r="BM174" s="5">
        <v>7</v>
      </c>
      <c r="BN174" s="5">
        <v>2</v>
      </c>
      <c r="BO174" s="5">
        <v>5040</v>
      </c>
      <c r="BP174" s="5">
        <v>4872</v>
      </c>
      <c r="BQ174" s="5">
        <v>0</v>
      </c>
      <c r="BR174" s="5">
        <v>168</v>
      </c>
      <c r="BS174" s="5">
        <v>31</v>
      </c>
      <c r="BT174" s="5">
        <v>12</v>
      </c>
      <c r="BU174" s="5">
        <v>2</v>
      </c>
      <c r="BV174" s="5">
        <v>8640</v>
      </c>
      <c r="BW174" s="5">
        <v>8352</v>
      </c>
      <c r="BX174" s="5">
        <v>0</v>
      </c>
      <c r="BY174" s="5">
        <v>288</v>
      </c>
    </row>
    <row r="175" spans="1:77">
      <c r="A175" s="5" t="s">
        <v>253</v>
      </c>
      <c r="B175" s="5">
        <v>2143014388</v>
      </c>
      <c r="C175" s="5" t="s">
        <v>259</v>
      </c>
      <c r="D175" s="5" t="s">
        <v>259</v>
      </c>
      <c r="E175" s="5" t="s">
        <v>37</v>
      </c>
      <c r="G175" s="5" t="s">
        <v>255</v>
      </c>
      <c r="H175" s="23">
        <f>VLOOKUP($B175,'2022年下学期'!$B:$AE,16,FALSE)</f>
        <v>297</v>
      </c>
      <c r="I175" s="23">
        <f>VLOOKUP($B175,'2022年下学期'!$B:$AE,17,FALSE)</f>
        <v>10</v>
      </c>
      <c r="J175" s="23">
        <f>VLOOKUP($B175,'2022年下学期'!$B:$AE,18,FALSE)</f>
        <v>21</v>
      </c>
      <c r="K175" s="23">
        <f t="shared" si="14"/>
        <v>351</v>
      </c>
      <c r="L175" s="23">
        <f t="shared" si="15"/>
        <v>11</v>
      </c>
      <c r="M175" s="23">
        <f t="shared" si="16"/>
        <v>25</v>
      </c>
      <c r="N175" s="5">
        <v>351</v>
      </c>
      <c r="O175" s="5">
        <v>11</v>
      </c>
      <c r="P175" s="5">
        <v>25</v>
      </c>
      <c r="Q175" s="5" t="s">
        <v>447</v>
      </c>
      <c r="R175" s="5">
        <v>0</v>
      </c>
      <c r="S175" s="5">
        <v>0</v>
      </c>
      <c r="T175" s="5">
        <v>11</v>
      </c>
      <c r="U175" s="5">
        <v>25</v>
      </c>
      <c r="W175" s="5">
        <f t="shared" si="17"/>
        <v>0</v>
      </c>
      <c r="X175" s="5">
        <f t="shared" si="18"/>
        <v>9619.05454545455</v>
      </c>
      <c r="Y175" s="5">
        <f t="shared" si="19"/>
        <v>0</v>
      </c>
      <c r="AA175" s="5">
        <f t="shared" si="20"/>
        <v>0</v>
      </c>
      <c r="AB175" s="5">
        <v>351</v>
      </c>
      <c r="AC175" s="5">
        <v>305</v>
      </c>
      <c r="AD175" s="5">
        <v>22</v>
      </c>
      <c r="AE175" s="5">
        <v>219600</v>
      </c>
      <c r="AF175" s="5">
        <v>211619.2</v>
      </c>
      <c r="AG175" s="5">
        <v>0</v>
      </c>
      <c r="AH175" s="5">
        <v>7880</v>
      </c>
      <c r="AI175" s="5">
        <v>9619.05454545455</v>
      </c>
      <c r="AJ175" s="5">
        <v>41</v>
      </c>
      <c r="AK175" s="5">
        <v>35</v>
      </c>
      <c r="AL175" s="5">
        <v>2</v>
      </c>
      <c r="AM175" s="5">
        <v>25200</v>
      </c>
      <c r="AN175" s="5">
        <v>20850</v>
      </c>
      <c r="AO175" s="5">
        <v>0</v>
      </c>
      <c r="AP175" s="5">
        <v>960</v>
      </c>
      <c r="AQ175" s="5">
        <v>52</v>
      </c>
      <c r="AR175" s="5">
        <v>42</v>
      </c>
      <c r="AS175" s="5">
        <v>2</v>
      </c>
      <c r="AT175" s="5">
        <v>30240</v>
      </c>
      <c r="AU175" s="5">
        <v>21560</v>
      </c>
      <c r="AV175" s="5">
        <v>0</v>
      </c>
      <c r="AW175" s="5">
        <v>1072</v>
      </c>
      <c r="AX175" s="5">
        <v>63</v>
      </c>
      <c r="AY175" s="5">
        <v>46</v>
      </c>
      <c r="AZ175" s="5">
        <v>3</v>
      </c>
      <c r="BA175" s="5">
        <v>33120</v>
      </c>
      <c r="BB175" s="5">
        <v>33480</v>
      </c>
      <c r="BC175" s="5">
        <v>0</v>
      </c>
      <c r="BD175" s="5">
        <v>1136</v>
      </c>
      <c r="BE175" s="5">
        <v>50</v>
      </c>
      <c r="BF175" s="5">
        <v>48</v>
      </c>
      <c r="BG175" s="5">
        <v>3</v>
      </c>
      <c r="BH175" s="5">
        <v>34560</v>
      </c>
      <c r="BI175" s="5">
        <v>24090</v>
      </c>
      <c r="BJ175" s="5">
        <v>0</v>
      </c>
      <c r="BK175" s="5">
        <v>1268</v>
      </c>
      <c r="BL175" s="5">
        <v>75</v>
      </c>
      <c r="BM175" s="5">
        <v>67</v>
      </c>
      <c r="BN175" s="5">
        <v>5</v>
      </c>
      <c r="BO175" s="5">
        <v>48240</v>
      </c>
      <c r="BP175" s="5">
        <v>45429.2</v>
      </c>
      <c r="BQ175" s="5">
        <v>0</v>
      </c>
      <c r="BR175" s="5">
        <v>1772</v>
      </c>
      <c r="BS175" s="5">
        <v>70</v>
      </c>
      <c r="BT175" s="5">
        <v>67</v>
      </c>
      <c r="BU175" s="5">
        <v>4</v>
      </c>
      <c r="BV175" s="5">
        <v>48240</v>
      </c>
      <c r="BW175" s="5">
        <v>39810</v>
      </c>
      <c r="BX175" s="5">
        <v>0</v>
      </c>
      <c r="BY175" s="5">
        <v>1672</v>
      </c>
    </row>
    <row r="176" spans="1:97">
      <c r="A176" s="5" t="s">
        <v>253</v>
      </c>
      <c r="B176" s="5">
        <v>3143014070</v>
      </c>
      <c r="C176" s="5" t="s">
        <v>260</v>
      </c>
      <c r="D176" s="5" t="s">
        <v>260</v>
      </c>
      <c r="E176" s="5" t="s">
        <v>37</v>
      </c>
      <c r="G176" s="5" t="s">
        <v>261</v>
      </c>
      <c r="H176" s="23">
        <f>VLOOKUP($B176,'2022年下学期'!$B:$AE,16,FALSE)</f>
        <v>325</v>
      </c>
      <c r="I176" s="23">
        <f>VLOOKUP($B176,'2022年下学期'!$B:$AE,17,FALSE)</f>
        <v>9</v>
      </c>
      <c r="J176" s="23">
        <f>VLOOKUP($B176,'2022年下学期'!$B:$AE,18,FALSE)</f>
        <v>21</v>
      </c>
      <c r="K176" s="23">
        <f t="shared" si="14"/>
        <v>385</v>
      </c>
      <c r="L176" s="23">
        <f t="shared" si="15"/>
        <v>11</v>
      </c>
      <c r="M176" s="23">
        <f t="shared" si="16"/>
        <v>40</v>
      </c>
      <c r="N176" s="5">
        <v>385</v>
      </c>
      <c r="O176" s="5">
        <v>7</v>
      </c>
      <c r="P176" s="5">
        <v>20</v>
      </c>
      <c r="Q176" s="5" t="s">
        <v>460</v>
      </c>
      <c r="R176" s="5">
        <v>4</v>
      </c>
      <c r="S176" s="5">
        <v>20</v>
      </c>
      <c r="T176" s="5">
        <v>11</v>
      </c>
      <c r="U176" s="5">
        <v>40</v>
      </c>
      <c r="W176" s="5">
        <f t="shared" si="17"/>
        <v>0</v>
      </c>
      <c r="X176" s="5">
        <f t="shared" si="18"/>
        <v>10541.9739130435</v>
      </c>
      <c r="Y176" s="5">
        <f t="shared" si="19"/>
        <v>0</v>
      </c>
      <c r="AA176" s="5">
        <f t="shared" si="20"/>
        <v>0</v>
      </c>
      <c r="AB176" s="5">
        <v>380</v>
      </c>
      <c r="AC176" s="5">
        <v>334</v>
      </c>
      <c r="AD176" s="5">
        <v>23</v>
      </c>
      <c r="AE176" s="5">
        <v>244400</v>
      </c>
      <c r="AF176" s="5">
        <v>242465.4</v>
      </c>
      <c r="AG176" s="5">
        <v>2681</v>
      </c>
      <c r="AI176" s="5">
        <v>10541.9739130435</v>
      </c>
      <c r="AJ176" s="5">
        <v>34</v>
      </c>
      <c r="AK176" s="5">
        <v>32</v>
      </c>
      <c r="AL176" s="5">
        <v>2</v>
      </c>
      <c r="AM176" s="5">
        <v>23040</v>
      </c>
      <c r="AN176" s="5">
        <v>22784</v>
      </c>
      <c r="AO176" s="5">
        <v>256</v>
      </c>
      <c r="AQ176" s="5">
        <v>36</v>
      </c>
      <c r="AR176" s="5">
        <v>32</v>
      </c>
      <c r="AS176" s="5">
        <v>2</v>
      </c>
      <c r="AT176" s="5">
        <v>23040</v>
      </c>
      <c r="AU176" s="5">
        <v>22784</v>
      </c>
      <c r="AV176" s="5">
        <v>256</v>
      </c>
      <c r="AX176" s="5">
        <v>40</v>
      </c>
      <c r="AY176" s="5">
        <v>35</v>
      </c>
      <c r="AZ176" s="5">
        <v>2</v>
      </c>
      <c r="BA176" s="5">
        <v>25200</v>
      </c>
      <c r="BB176" s="5">
        <v>24920</v>
      </c>
      <c r="BC176" s="5">
        <v>280</v>
      </c>
      <c r="BE176" s="5">
        <v>38</v>
      </c>
      <c r="BF176" s="5">
        <v>38</v>
      </c>
      <c r="BG176" s="5">
        <v>2</v>
      </c>
      <c r="BH176" s="5">
        <v>27360</v>
      </c>
      <c r="BI176" s="5">
        <v>27056</v>
      </c>
      <c r="BJ176" s="5">
        <v>304</v>
      </c>
      <c r="BL176" s="5">
        <v>57</v>
      </c>
      <c r="BM176" s="5">
        <v>40</v>
      </c>
      <c r="BN176" s="5">
        <v>2</v>
      </c>
      <c r="BO176" s="5">
        <v>28800</v>
      </c>
      <c r="BP176" s="5">
        <v>28480</v>
      </c>
      <c r="BQ176" s="5">
        <v>320</v>
      </c>
      <c r="BS176" s="5">
        <v>33</v>
      </c>
      <c r="BT176" s="5">
        <v>31</v>
      </c>
      <c r="BU176" s="5">
        <v>2</v>
      </c>
      <c r="BV176" s="5">
        <v>22320</v>
      </c>
      <c r="BW176" s="5">
        <v>22072</v>
      </c>
      <c r="BX176" s="5">
        <v>248</v>
      </c>
      <c r="BZ176" s="5">
        <v>45</v>
      </c>
      <c r="CA176" s="5">
        <v>36</v>
      </c>
      <c r="CB176" s="5">
        <v>4</v>
      </c>
      <c r="CC176" s="5">
        <v>25920</v>
      </c>
      <c r="CD176" s="5">
        <v>25632</v>
      </c>
      <c r="CE176" s="5">
        <v>288</v>
      </c>
      <c r="CG176" s="5">
        <v>38</v>
      </c>
      <c r="CH176" s="5">
        <v>32</v>
      </c>
      <c r="CI176" s="5">
        <v>5</v>
      </c>
      <c r="CJ176" s="5">
        <v>22320</v>
      </c>
      <c r="CK176" s="5">
        <v>22064</v>
      </c>
      <c r="CL176" s="5">
        <v>256</v>
      </c>
      <c r="CN176" s="5">
        <v>59</v>
      </c>
      <c r="CO176" s="5">
        <v>58</v>
      </c>
      <c r="CP176" s="5">
        <v>6</v>
      </c>
      <c r="CQ176" s="5">
        <v>465400</v>
      </c>
      <c r="CR176" s="5">
        <v>464927</v>
      </c>
      <c r="CS176" s="5">
        <v>473</v>
      </c>
    </row>
    <row r="177" spans="1:95">
      <c r="A177" s="5" t="s">
        <v>253</v>
      </c>
      <c r="B177" s="5">
        <v>3143014071</v>
      </c>
      <c r="C177" s="5" t="s">
        <v>262</v>
      </c>
      <c r="D177" s="5" t="s">
        <v>262</v>
      </c>
      <c r="E177" s="5" t="s">
        <v>37</v>
      </c>
      <c r="G177" s="5" t="s">
        <v>261</v>
      </c>
      <c r="H177" s="23">
        <f>VLOOKUP($B177,'2022年下学期'!$B:$AE,16,FALSE)</f>
        <v>535</v>
      </c>
      <c r="I177" s="23">
        <f>VLOOKUP($B177,'2022年下学期'!$B:$AE,17,FALSE)</f>
        <v>11</v>
      </c>
      <c r="J177" s="23">
        <f>VLOOKUP($B177,'2022年下学期'!$B:$AE,18,FALSE)</f>
        <v>39</v>
      </c>
      <c r="K177" s="23">
        <f t="shared" si="14"/>
        <v>596</v>
      </c>
      <c r="L177" s="23">
        <f t="shared" si="15"/>
        <v>12</v>
      </c>
      <c r="M177" s="23">
        <f t="shared" si="16"/>
        <v>39</v>
      </c>
      <c r="N177" s="5">
        <v>596</v>
      </c>
      <c r="O177" s="5">
        <v>0</v>
      </c>
      <c r="P177" s="5">
        <v>0</v>
      </c>
      <c r="Q177" s="5" t="s">
        <v>445</v>
      </c>
      <c r="R177" s="5">
        <v>12</v>
      </c>
      <c r="S177" s="5">
        <v>39</v>
      </c>
      <c r="T177" s="5">
        <v>12</v>
      </c>
      <c r="U177" s="5">
        <v>39</v>
      </c>
      <c r="W177" s="5">
        <f t="shared" si="17"/>
        <v>0</v>
      </c>
      <c r="X177" s="5">
        <f t="shared" si="18"/>
        <v>7639.38461538462</v>
      </c>
      <c r="Y177" s="5">
        <f t="shared" si="19"/>
        <v>0</v>
      </c>
      <c r="AA177" s="5">
        <f t="shared" si="20"/>
        <v>0</v>
      </c>
      <c r="AB177" s="5">
        <v>576</v>
      </c>
      <c r="AC177" s="5">
        <v>576</v>
      </c>
      <c r="AD177" s="5">
        <v>39</v>
      </c>
      <c r="AE177" s="5">
        <v>315360</v>
      </c>
      <c r="AF177" s="5">
        <v>297936</v>
      </c>
      <c r="AG177" s="5">
        <v>10915.5</v>
      </c>
      <c r="AH177" s="5">
        <v>3276</v>
      </c>
      <c r="AI177" s="5">
        <v>7639.38461538462</v>
      </c>
      <c r="BZ177" s="5">
        <v>187</v>
      </c>
      <c r="CA177" s="5">
        <v>187</v>
      </c>
      <c r="CC177" s="5">
        <v>91440</v>
      </c>
      <c r="CG177" s="5">
        <v>193</v>
      </c>
      <c r="CH177" s="5">
        <v>193</v>
      </c>
      <c r="CJ177" s="5">
        <v>111600</v>
      </c>
      <c r="CN177" s="5">
        <v>196</v>
      </c>
      <c r="CO177" s="5">
        <v>196</v>
      </c>
      <c r="CQ177" s="5">
        <v>112320</v>
      </c>
    </row>
    <row r="178" spans="1:75">
      <c r="A178" s="5" t="s">
        <v>263</v>
      </c>
      <c r="B178" s="5">
        <v>2143014280</v>
      </c>
      <c r="C178" s="5" t="s">
        <v>264</v>
      </c>
      <c r="D178" s="5" t="s">
        <v>264</v>
      </c>
      <c r="E178" s="5" t="s">
        <v>37</v>
      </c>
      <c r="G178" s="5" t="s">
        <v>265</v>
      </c>
      <c r="H178" s="23">
        <f>VLOOKUP($B178,'2022年下学期'!$B:$AE,16,FALSE)</f>
        <v>66</v>
      </c>
      <c r="I178" s="23">
        <f>VLOOKUP($B178,'2022年下学期'!$B:$AE,17,FALSE)</f>
        <v>6</v>
      </c>
      <c r="J178" s="23">
        <f>VLOOKUP($B178,'2022年下学期'!$B:$AE,18,FALSE)</f>
        <v>8</v>
      </c>
      <c r="K178" s="23">
        <f t="shared" si="14"/>
        <v>83</v>
      </c>
      <c r="L178" s="23">
        <f t="shared" si="15"/>
        <v>6</v>
      </c>
      <c r="M178" s="23">
        <f t="shared" si="16"/>
        <v>10</v>
      </c>
      <c r="N178" s="5">
        <v>83</v>
      </c>
      <c r="O178" s="5">
        <v>6</v>
      </c>
      <c r="P178" s="5">
        <v>10</v>
      </c>
      <c r="Q178" s="5" t="s">
        <v>447</v>
      </c>
      <c r="R178" s="5">
        <v>0</v>
      </c>
      <c r="S178" s="5">
        <v>0</v>
      </c>
      <c r="T178" s="5">
        <v>6</v>
      </c>
      <c r="U178" s="5">
        <v>10</v>
      </c>
      <c r="W178" s="5">
        <f t="shared" si="17"/>
        <v>14000</v>
      </c>
      <c r="X178" s="5">
        <f t="shared" si="18"/>
        <v>6364</v>
      </c>
      <c r="Y178" s="5">
        <f t="shared" si="19"/>
        <v>13600</v>
      </c>
      <c r="AA178" s="5">
        <f t="shared" si="20"/>
        <v>27600</v>
      </c>
      <c r="AB178" s="5">
        <v>84</v>
      </c>
      <c r="AC178" s="5">
        <v>73</v>
      </c>
      <c r="AD178" s="5">
        <v>10</v>
      </c>
      <c r="AE178" s="5">
        <v>49640</v>
      </c>
      <c r="AF178" s="5">
        <v>49640</v>
      </c>
      <c r="AG178" s="5">
        <v>0</v>
      </c>
      <c r="AH178" s="5">
        <v>0</v>
      </c>
      <c r="AI178" s="5">
        <v>4964</v>
      </c>
      <c r="AJ178" s="5">
        <v>6</v>
      </c>
      <c r="AK178" s="5">
        <v>4</v>
      </c>
      <c r="AL178" s="5">
        <v>1</v>
      </c>
      <c r="AM178" s="5">
        <v>2720</v>
      </c>
      <c r="AN178" s="5">
        <v>2720</v>
      </c>
      <c r="AQ178" s="5">
        <v>7</v>
      </c>
      <c r="AR178" s="5">
        <v>6</v>
      </c>
      <c r="AS178" s="5">
        <v>1</v>
      </c>
      <c r="AT178" s="5">
        <v>4080</v>
      </c>
      <c r="AU178" s="5">
        <v>4080</v>
      </c>
      <c r="AX178" s="5">
        <v>17</v>
      </c>
      <c r="AY178" s="5">
        <v>12</v>
      </c>
      <c r="AZ178" s="5">
        <v>1</v>
      </c>
      <c r="BA178" s="5">
        <v>8160</v>
      </c>
      <c r="BB178" s="5">
        <v>8160</v>
      </c>
      <c r="BE178" s="5">
        <v>19</v>
      </c>
      <c r="BF178" s="5">
        <v>17</v>
      </c>
      <c r="BG178" s="5">
        <v>2</v>
      </c>
      <c r="BH178" s="5">
        <v>11560</v>
      </c>
      <c r="BI178" s="5">
        <v>11560</v>
      </c>
      <c r="BL178" s="5">
        <v>18</v>
      </c>
      <c r="BM178" s="5">
        <v>17</v>
      </c>
      <c r="BN178" s="5">
        <v>2</v>
      </c>
      <c r="BO178" s="5">
        <v>11560</v>
      </c>
      <c r="BP178" s="5">
        <v>11560</v>
      </c>
      <c r="BS178" s="5">
        <v>17</v>
      </c>
      <c r="BT178" s="5">
        <v>17</v>
      </c>
      <c r="BU178" s="5">
        <v>2</v>
      </c>
      <c r="BV178" s="5">
        <v>11560</v>
      </c>
      <c r="BW178" s="5">
        <v>11560</v>
      </c>
    </row>
    <row r="179" spans="1:35">
      <c r="A179" s="5" t="s">
        <v>263</v>
      </c>
      <c r="B179" s="5">
        <v>2143014285</v>
      </c>
      <c r="C179" s="5" t="s">
        <v>266</v>
      </c>
      <c r="D179" s="5" t="s">
        <v>275</v>
      </c>
      <c r="F179" s="5" t="s">
        <v>978</v>
      </c>
      <c r="G179" s="5" t="s">
        <v>265</v>
      </c>
      <c r="H179" s="23">
        <f>VLOOKUP($B179,'2022年下学期'!$B:$AE,16,FALSE)</f>
        <v>7</v>
      </c>
      <c r="I179" s="23">
        <f>VLOOKUP($B179,'2022年下学期'!$B:$AE,17,FALSE)</f>
        <v>1</v>
      </c>
      <c r="J179" s="23">
        <f>VLOOKUP($B179,'2022年下学期'!$B:$AE,18,FALSE)</f>
        <v>2</v>
      </c>
      <c r="K179" s="23">
        <f t="shared" si="14"/>
        <v>7</v>
      </c>
      <c r="L179" s="23">
        <f t="shared" si="15"/>
        <v>1</v>
      </c>
      <c r="M179" s="23">
        <f t="shared" si="16"/>
        <v>2</v>
      </c>
      <c r="N179" s="5">
        <v>7</v>
      </c>
      <c r="O179" s="5">
        <v>1</v>
      </c>
      <c r="P179" s="5">
        <v>2</v>
      </c>
      <c r="Q179" s="5" t="s">
        <v>455</v>
      </c>
      <c r="R179" s="5">
        <v>0</v>
      </c>
      <c r="S179" s="5">
        <v>0</v>
      </c>
      <c r="T179" s="5">
        <v>1</v>
      </c>
      <c r="U179" s="5">
        <v>2</v>
      </c>
      <c r="W179" s="5">
        <f t="shared" si="17"/>
        <v>0</v>
      </c>
      <c r="X179" s="5">
        <f t="shared" si="18"/>
        <v>0</v>
      </c>
      <c r="Y179" s="5">
        <f t="shared" si="19"/>
        <v>0</v>
      </c>
      <c r="AA179" s="5">
        <f t="shared" si="20"/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</row>
    <row r="180" spans="1:76">
      <c r="A180" s="5" t="s">
        <v>263</v>
      </c>
      <c r="B180" s="5">
        <v>2143014287</v>
      </c>
      <c r="C180" s="5" t="s">
        <v>267</v>
      </c>
      <c r="D180" s="5" t="s">
        <v>267</v>
      </c>
      <c r="E180" s="5" t="s">
        <v>37</v>
      </c>
      <c r="G180" s="5" t="s">
        <v>265</v>
      </c>
      <c r="H180" s="23">
        <f>VLOOKUP($B180,'2022年下学期'!$B:$AE,16,FALSE)</f>
        <v>1103</v>
      </c>
      <c r="I180" s="23">
        <f>VLOOKUP($B180,'2022年下学期'!$B:$AE,17,FALSE)</f>
        <v>24</v>
      </c>
      <c r="J180" s="23">
        <f>VLOOKUP($B180,'2022年下学期'!$B:$AE,18,FALSE)</f>
        <v>56</v>
      </c>
      <c r="K180" s="23">
        <f t="shared" si="14"/>
        <v>1137</v>
      </c>
      <c r="L180" s="23">
        <f t="shared" si="15"/>
        <v>24</v>
      </c>
      <c r="M180" s="23">
        <f t="shared" si="16"/>
        <v>56</v>
      </c>
      <c r="N180" s="5">
        <v>1137</v>
      </c>
      <c r="O180" s="5">
        <v>24</v>
      </c>
      <c r="P180" s="5">
        <v>56</v>
      </c>
      <c r="Q180" s="5" t="s">
        <v>447</v>
      </c>
      <c r="R180" s="5">
        <v>0</v>
      </c>
      <c r="S180" s="5">
        <v>0</v>
      </c>
      <c r="T180" s="5">
        <v>24</v>
      </c>
      <c r="U180" s="5">
        <v>56</v>
      </c>
      <c r="W180" s="5">
        <f t="shared" si="17"/>
        <v>0</v>
      </c>
      <c r="X180" s="5">
        <f t="shared" si="18"/>
        <v>9827.640625</v>
      </c>
      <c r="Y180" s="5">
        <f t="shared" si="19"/>
        <v>0</v>
      </c>
      <c r="AA180" s="5">
        <f t="shared" si="20"/>
        <v>0</v>
      </c>
      <c r="AB180" s="5">
        <v>1145</v>
      </c>
      <c r="AC180" s="5">
        <v>1015</v>
      </c>
      <c r="AD180" s="5">
        <v>64</v>
      </c>
      <c r="AE180" s="5">
        <v>690200</v>
      </c>
      <c r="AF180" s="5">
        <v>628969</v>
      </c>
      <c r="AG180" s="5">
        <v>61231</v>
      </c>
      <c r="AH180" s="5">
        <v>0</v>
      </c>
      <c r="AI180" s="5">
        <v>9827.640625</v>
      </c>
      <c r="AJ180" s="5">
        <v>185</v>
      </c>
      <c r="AK180" s="5">
        <v>161</v>
      </c>
      <c r="AL180" s="5">
        <v>10</v>
      </c>
      <c r="AM180" s="5">
        <v>109480</v>
      </c>
      <c r="AN180" s="5">
        <v>99949</v>
      </c>
      <c r="AO180" s="5">
        <v>9531</v>
      </c>
      <c r="AQ180" s="5">
        <v>174</v>
      </c>
      <c r="AR180" s="5">
        <v>149</v>
      </c>
      <c r="AS180" s="5">
        <v>10</v>
      </c>
      <c r="AT180" s="5">
        <v>101320</v>
      </c>
      <c r="AU180" s="5">
        <v>90420</v>
      </c>
      <c r="AV180" s="5">
        <v>10900</v>
      </c>
      <c r="AX180" s="5">
        <v>192</v>
      </c>
      <c r="AY180" s="5">
        <v>151</v>
      </c>
      <c r="AZ180" s="5">
        <v>10</v>
      </c>
      <c r="BA180" s="5">
        <v>102680</v>
      </c>
      <c r="BB180" s="5">
        <v>92510</v>
      </c>
      <c r="BC180" s="5">
        <v>10170</v>
      </c>
      <c r="BE180" s="5">
        <v>190</v>
      </c>
      <c r="BF180" s="5">
        <v>173</v>
      </c>
      <c r="BG180" s="5">
        <v>11</v>
      </c>
      <c r="BH180" s="5">
        <v>117640</v>
      </c>
      <c r="BI180" s="5">
        <v>110590</v>
      </c>
      <c r="BJ180" s="5">
        <v>7050</v>
      </c>
      <c r="BL180" s="5">
        <v>203</v>
      </c>
      <c r="BM180" s="5">
        <v>189</v>
      </c>
      <c r="BN180" s="5">
        <v>11</v>
      </c>
      <c r="BO180" s="5">
        <v>128520</v>
      </c>
      <c r="BP180" s="5">
        <v>116725</v>
      </c>
      <c r="BQ180" s="5">
        <v>11795</v>
      </c>
      <c r="BS180" s="5">
        <v>201</v>
      </c>
      <c r="BT180" s="5">
        <v>192</v>
      </c>
      <c r="BU180" s="5">
        <v>12</v>
      </c>
      <c r="BV180" s="5">
        <v>130560</v>
      </c>
      <c r="BW180" s="5">
        <v>118775</v>
      </c>
      <c r="BX180" s="5">
        <v>11785</v>
      </c>
    </row>
    <row r="181" spans="1:76">
      <c r="A181" s="5" t="s">
        <v>263</v>
      </c>
      <c r="B181" s="5">
        <v>2143014291</v>
      </c>
      <c r="C181" s="5" t="s">
        <v>269</v>
      </c>
      <c r="D181" s="5" t="s">
        <v>269</v>
      </c>
      <c r="E181" s="5" t="s">
        <v>37</v>
      </c>
      <c r="G181" s="5" t="s">
        <v>265</v>
      </c>
      <c r="H181" s="23">
        <f>VLOOKUP($B181,'2022年下学期'!$B:$AE,16,FALSE)</f>
        <v>122</v>
      </c>
      <c r="I181" s="23">
        <f>VLOOKUP($B181,'2022年下学期'!$B:$AE,17,FALSE)</f>
        <v>6</v>
      </c>
      <c r="J181" s="23">
        <f>VLOOKUP($B181,'2022年下学期'!$B:$AE,18,FALSE)</f>
        <v>11</v>
      </c>
      <c r="K181" s="23">
        <f t="shared" si="14"/>
        <v>163</v>
      </c>
      <c r="L181" s="23">
        <f t="shared" si="15"/>
        <v>6</v>
      </c>
      <c r="M181" s="23">
        <f t="shared" si="16"/>
        <v>11</v>
      </c>
      <c r="N181" s="5">
        <v>163</v>
      </c>
      <c r="O181" s="5">
        <v>6</v>
      </c>
      <c r="P181" s="5">
        <v>11</v>
      </c>
      <c r="Q181" s="5" t="s">
        <v>447</v>
      </c>
      <c r="R181" s="5">
        <v>0</v>
      </c>
      <c r="S181" s="5">
        <v>0</v>
      </c>
      <c r="T181" s="5">
        <v>6</v>
      </c>
      <c r="U181" s="5">
        <v>11</v>
      </c>
      <c r="W181" s="5">
        <f t="shared" si="17"/>
        <v>7100</v>
      </c>
      <c r="X181" s="5">
        <f t="shared" si="18"/>
        <v>8249.75</v>
      </c>
      <c r="Y181" s="5">
        <f t="shared" si="19"/>
        <v>7100</v>
      </c>
      <c r="AA181" s="5">
        <f t="shared" si="20"/>
        <v>14200</v>
      </c>
      <c r="AB181" s="5">
        <v>162</v>
      </c>
      <c r="AC181" s="5">
        <v>141</v>
      </c>
      <c r="AD181" s="5">
        <v>12</v>
      </c>
      <c r="AE181" s="5">
        <v>95880</v>
      </c>
      <c r="AF181" s="5">
        <v>91897</v>
      </c>
      <c r="AG181" s="5">
        <v>3983</v>
      </c>
      <c r="AH181" s="5">
        <v>0</v>
      </c>
      <c r="AI181" s="5">
        <v>7658.08333333333</v>
      </c>
      <c r="AJ181" s="5">
        <v>12</v>
      </c>
      <c r="AK181" s="5">
        <v>11</v>
      </c>
      <c r="AL181" s="5">
        <v>2</v>
      </c>
      <c r="AM181" s="5">
        <v>7480</v>
      </c>
      <c r="AN181" s="5">
        <v>7427</v>
      </c>
      <c r="AO181" s="5">
        <v>53</v>
      </c>
      <c r="AQ181" s="5">
        <v>15</v>
      </c>
      <c r="AR181" s="5">
        <v>13</v>
      </c>
      <c r="AS181" s="5">
        <v>2</v>
      </c>
      <c r="AT181" s="5">
        <v>8840</v>
      </c>
      <c r="AU181" s="5">
        <v>8827</v>
      </c>
      <c r="AV181" s="5">
        <v>13</v>
      </c>
      <c r="AX181" s="5">
        <v>23</v>
      </c>
      <c r="AY181" s="5">
        <v>20</v>
      </c>
      <c r="AZ181" s="5">
        <v>2</v>
      </c>
      <c r="BA181" s="5">
        <v>13600</v>
      </c>
      <c r="BB181" s="5">
        <v>13580</v>
      </c>
      <c r="BC181" s="5">
        <v>20</v>
      </c>
      <c r="BE181" s="5">
        <v>45</v>
      </c>
      <c r="BF181" s="5">
        <v>40</v>
      </c>
      <c r="BG181" s="5">
        <v>2</v>
      </c>
      <c r="BH181" s="5">
        <v>27200</v>
      </c>
      <c r="BI181" s="5">
        <v>25960</v>
      </c>
      <c r="BJ181" s="5">
        <v>1240</v>
      </c>
      <c r="BL181" s="5">
        <v>20</v>
      </c>
      <c r="BM181" s="5">
        <v>19</v>
      </c>
      <c r="BN181" s="5">
        <v>2</v>
      </c>
      <c r="BO181" s="5">
        <v>12920</v>
      </c>
      <c r="BP181" s="5">
        <v>11801</v>
      </c>
      <c r="BQ181" s="5">
        <v>1119</v>
      </c>
      <c r="BS181" s="5">
        <v>47</v>
      </c>
      <c r="BT181" s="5">
        <v>38</v>
      </c>
      <c r="BU181" s="5">
        <v>2</v>
      </c>
      <c r="BV181" s="5">
        <v>25840</v>
      </c>
      <c r="BW181" s="5">
        <v>24302</v>
      </c>
      <c r="BX181" s="5">
        <v>1538</v>
      </c>
    </row>
    <row r="182" spans="1:77">
      <c r="A182" s="5" t="s">
        <v>263</v>
      </c>
      <c r="B182" s="5">
        <v>2143014296</v>
      </c>
      <c r="C182" s="5" t="s">
        <v>270</v>
      </c>
      <c r="D182" s="5" t="s">
        <v>270</v>
      </c>
      <c r="E182" s="5" t="s">
        <v>37</v>
      </c>
      <c r="G182" s="5" t="s">
        <v>265</v>
      </c>
      <c r="H182" s="23">
        <f>VLOOKUP($B182,'2022年下学期'!$B:$AE,16,FALSE)</f>
        <v>50</v>
      </c>
      <c r="I182" s="23">
        <f>VLOOKUP($B182,'2022年下学期'!$B:$AE,17,FALSE)</f>
        <v>5</v>
      </c>
      <c r="J182" s="23">
        <f>VLOOKUP($B182,'2022年下学期'!$B:$AE,18,FALSE)</f>
        <v>9</v>
      </c>
      <c r="K182" s="23">
        <f t="shared" si="14"/>
        <v>75</v>
      </c>
      <c r="L182" s="23">
        <f t="shared" si="15"/>
        <v>6</v>
      </c>
      <c r="M182" s="23">
        <f t="shared" si="16"/>
        <v>10</v>
      </c>
      <c r="N182" s="5">
        <v>75</v>
      </c>
      <c r="O182" s="5">
        <v>6</v>
      </c>
      <c r="P182" s="5">
        <v>10</v>
      </c>
      <c r="Q182" s="5" t="s">
        <v>447</v>
      </c>
      <c r="R182" s="5">
        <v>0</v>
      </c>
      <c r="S182" s="5">
        <v>0</v>
      </c>
      <c r="T182" s="5">
        <v>6</v>
      </c>
      <c r="U182" s="5">
        <v>10</v>
      </c>
      <c r="W182" s="5">
        <f t="shared" si="17"/>
        <v>14000</v>
      </c>
      <c r="X182" s="5">
        <f t="shared" si="18"/>
        <v>6160</v>
      </c>
      <c r="Y182" s="5">
        <f t="shared" si="19"/>
        <v>11800</v>
      </c>
      <c r="AA182" s="5">
        <f t="shared" si="20"/>
        <v>25800</v>
      </c>
      <c r="AB182" s="5">
        <v>50</v>
      </c>
      <c r="AC182" s="5">
        <v>49</v>
      </c>
      <c r="AD182" s="5">
        <v>8</v>
      </c>
      <c r="AE182" s="5">
        <v>35280</v>
      </c>
      <c r="AF182" s="5">
        <v>35280</v>
      </c>
      <c r="AG182" s="5">
        <v>0</v>
      </c>
      <c r="AH182" s="5">
        <v>0</v>
      </c>
      <c r="AI182" s="5">
        <v>4410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7</v>
      </c>
      <c r="AR182" s="5">
        <v>7</v>
      </c>
      <c r="AS182" s="5">
        <v>1</v>
      </c>
      <c r="AT182" s="5">
        <v>5040</v>
      </c>
      <c r="AU182" s="5">
        <v>5040</v>
      </c>
      <c r="AV182" s="5">
        <v>0</v>
      </c>
      <c r="AW182" s="5">
        <v>0</v>
      </c>
      <c r="AX182" s="5">
        <v>7</v>
      </c>
      <c r="AY182" s="5">
        <v>7</v>
      </c>
      <c r="AZ182" s="5">
        <v>1</v>
      </c>
      <c r="BA182" s="5">
        <v>5040</v>
      </c>
      <c r="BB182" s="5">
        <v>5040</v>
      </c>
      <c r="BC182" s="5">
        <v>0</v>
      </c>
      <c r="BD182" s="5">
        <v>0</v>
      </c>
      <c r="BE182" s="5">
        <v>11</v>
      </c>
      <c r="BF182" s="5">
        <v>11</v>
      </c>
      <c r="BG182" s="5">
        <v>2</v>
      </c>
      <c r="BH182" s="5">
        <v>7920</v>
      </c>
      <c r="BI182" s="5">
        <v>7920</v>
      </c>
      <c r="BJ182" s="5">
        <v>0</v>
      </c>
      <c r="BK182" s="5">
        <v>0</v>
      </c>
      <c r="BL182" s="5">
        <v>13</v>
      </c>
      <c r="BM182" s="5">
        <v>13</v>
      </c>
      <c r="BN182" s="5">
        <v>2</v>
      </c>
      <c r="BO182" s="5">
        <v>9360</v>
      </c>
      <c r="BP182" s="5">
        <v>9360</v>
      </c>
      <c r="BQ182" s="5">
        <v>0</v>
      </c>
      <c r="BR182" s="5">
        <v>0</v>
      </c>
      <c r="BS182" s="5">
        <v>12</v>
      </c>
      <c r="BT182" s="5">
        <v>11</v>
      </c>
      <c r="BU182" s="5">
        <v>2</v>
      </c>
      <c r="BV182" s="5">
        <v>7920</v>
      </c>
      <c r="BW182" s="5">
        <v>7920</v>
      </c>
      <c r="BX182" s="5">
        <v>0</v>
      </c>
      <c r="BY182" s="5">
        <v>0</v>
      </c>
    </row>
    <row r="183" spans="1:75">
      <c r="A183" s="5" t="s">
        <v>263</v>
      </c>
      <c r="B183" s="5">
        <v>2143014434</v>
      </c>
      <c r="C183" s="5" t="s">
        <v>271</v>
      </c>
      <c r="D183" s="5" t="s">
        <v>271</v>
      </c>
      <c r="E183" s="5" t="s">
        <v>37</v>
      </c>
      <c r="G183" s="5" t="s">
        <v>265</v>
      </c>
      <c r="H183" s="23">
        <f>VLOOKUP($B183,'2022年下学期'!$B:$AE,16,FALSE)</f>
        <v>30</v>
      </c>
      <c r="I183" s="23">
        <f>VLOOKUP($B183,'2022年下学期'!$B:$AE,17,FALSE)</f>
        <v>3</v>
      </c>
      <c r="J183" s="23">
        <f>VLOOKUP($B183,'2022年下学期'!$B:$AE,18,FALSE)</f>
        <v>7</v>
      </c>
      <c r="K183" s="23">
        <f t="shared" si="14"/>
        <v>47</v>
      </c>
      <c r="L183" s="23">
        <f t="shared" si="15"/>
        <v>4</v>
      </c>
      <c r="M183" s="23">
        <f t="shared" si="16"/>
        <v>6</v>
      </c>
      <c r="N183" s="5">
        <v>47</v>
      </c>
      <c r="O183" s="5">
        <v>4</v>
      </c>
      <c r="P183" s="5">
        <v>6</v>
      </c>
      <c r="Q183" s="5" t="s">
        <v>447</v>
      </c>
      <c r="R183" s="5">
        <v>0</v>
      </c>
      <c r="S183" s="5">
        <v>0</v>
      </c>
      <c r="T183" s="5">
        <v>4</v>
      </c>
      <c r="U183" s="5">
        <v>6</v>
      </c>
      <c r="W183" s="5">
        <f t="shared" si="17"/>
        <v>9200</v>
      </c>
      <c r="X183" s="5">
        <f t="shared" si="18"/>
        <v>4714.28571428571</v>
      </c>
      <c r="Y183" s="5">
        <f t="shared" si="19"/>
        <v>7400</v>
      </c>
      <c r="AA183" s="5">
        <f t="shared" si="20"/>
        <v>16600</v>
      </c>
      <c r="AB183" s="5">
        <v>47</v>
      </c>
      <c r="AC183" s="5">
        <v>35</v>
      </c>
      <c r="AD183" s="5">
        <v>7</v>
      </c>
      <c r="AE183" s="5">
        <v>23800</v>
      </c>
      <c r="AF183" s="5">
        <v>23800</v>
      </c>
      <c r="AG183" s="5">
        <v>0</v>
      </c>
      <c r="AH183" s="5">
        <v>0</v>
      </c>
      <c r="AI183" s="5">
        <v>3400</v>
      </c>
      <c r="AQ183" s="5">
        <v>5</v>
      </c>
      <c r="AR183" s="5">
        <v>5</v>
      </c>
      <c r="AS183" s="5">
        <v>1</v>
      </c>
      <c r="AT183" s="5">
        <v>3400</v>
      </c>
      <c r="AU183" s="5">
        <v>3400</v>
      </c>
      <c r="AX183" s="5">
        <v>12</v>
      </c>
      <c r="AY183" s="5">
        <v>8</v>
      </c>
      <c r="AZ183" s="5">
        <v>1</v>
      </c>
      <c r="BA183" s="5">
        <v>5440</v>
      </c>
      <c r="BB183" s="5">
        <v>5440</v>
      </c>
      <c r="BL183" s="5">
        <v>12</v>
      </c>
      <c r="BM183" s="5">
        <v>9</v>
      </c>
      <c r="BN183" s="5">
        <v>2</v>
      </c>
      <c r="BO183" s="5">
        <v>6120</v>
      </c>
      <c r="BP183" s="5">
        <v>6120</v>
      </c>
      <c r="BS183" s="5">
        <v>18</v>
      </c>
      <c r="BT183" s="5">
        <v>13</v>
      </c>
      <c r="BU183" s="5">
        <v>2</v>
      </c>
      <c r="BV183" s="5">
        <v>8840</v>
      </c>
      <c r="BW183" s="5">
        <v>8840</v>
      </c>
    </row>
    <row r="184" spans="1:98">
      <c r="A184" s="5" t="s">
        <v>263</v>
      </c>
      <c r="B184" s="5">
        <v>3143014055</v>
      </c>
      <c r="C184" s="5" t="s">
        <v>272</v>
      </c>
      <c r="D184" s="5" t="s">
        <v>272</v>
      </c>
      <c r="E184" s="5" t="s">
        <v>37</v>
      </c>
      <c r="G184" s="5" t="s">
        <v>273</v>
      </c>
      <c r="H184" s="23">
        <f>VLOOKUP($B184,'2022年下学期'!$B:$AE,16,FALSE)</f>
        <v>916</v>
      </c>
      <c r="I184" s="23">
        <f>VLOOKUP($B184,'2022年下学期'!$B:$AE,17,FALSE)</f>
        <v>18</v>
      </c>
      <c r="J184" s="23">
        <f>VLOOKUP($B184,'2022年下学期'!$B:$AE,18,FALSE)</f>
        <v>63</v>
      </c>
      <c r="K184" s="23">
        <f t="shared" si="14"/>
        <v>955</v>
      </c>
      <c r="L184" s="23">
        <f t="shared" si="15"/>
        <v>19</v>
      </c>
      <c r="M184" s="23">
        <f t="shared" si="16"/>
        <v>69</v>
      </c>
      <c r="N184" s="5">
        <v>955</v>
      </c>
      <c r="O184" s="5">
        <v>0</v>
      </c>
      <c r="P184" s="5">
        <v>0</v>
      </c>
      <c r="Q184" s="5" t="s">
        <v>445</v>
      </c>
      <c r="R184" s="5">
        <v>19</v>
      </c>
      <c r="S184" s="5">
        <v>69</v>
      </c>
      <c r="T184" s="5">
        <v>19</v>
      </c>
      <c r="U184" s="5">
        <v>69</v>
      </c>
      <c r="W184" s="5">
        <f t="shared" si="17"/>
        <v>0</v>
      </c>
      <c r="X184" s="5">
        <f t="shared" si="18"/>
        <v>9884.28571428571</v>
      </c>
      <c r="Y184" s="5">
        <f t="shared" si="19"/>
        <v>0</v>
      </c>
      <c r="AA184" s="5">
        <f t="shared" si="20"/>
        <v>0</v>
      </c>
      <c r="AB184" s="5">
        <v>938</v>
      </c>
      <c r="AC184" s="5">
        <v>814</v>
      </c>
      <c r="AD184" s="5">
        <v>56</v>
      </c>
      <c r="AE184" s="5">
        <v>553520</v>
      </c>
      <c r="AF184" s="5">
        <v>553520</v>
      </c>
      <c r="AG184" s="5">
        <v>0</v>
      </c>
      <c r="AH184" s="5">
        <v>0</v>
      </c>
      <c r="AI184" s="5">
        <v>9884.28571428571</v>
      </c>
      <c r="BZ184" s="5">
        <v>292</v>
      </c>
      <c r="CA184" s="5">
        <v>281</v>
      </c>
      <c r="CB184" s="5">
        <v>18</v>
      </c>
      <c r="CC184" s="5">
        <v>191080</v>
      </c>
      <c r="CD184" s="5">
        <v>191080</v>
      </c>
      <c r="CE184" s="5">
        <v>0</v>
      </c>
      <c r="CF184" s="5">
        <v>0</v>
      </c>
      <c r="CG184" s="5">
        <v>317</v>
      </c>
      <c r="CH184" s="5">
        <v>308</v>
      </c>
      <c r="CI184" s="5">
        <v>19</v>
      </c>
      <c r="CJ184" s="5">
        <v>209440</v>
      </c>
      <c r="CK184" s="5">
        <v>209440</v>
      </c>
      <c r="CL184" s="5">
        <v>0</v>
      </c>
      <c r="CM184" s="5">
        <v>0</v>
      </c>
      <c r="CN184" s="5">
        <v>329</v>
      </c>
      <c r="CO184" s="5">
        <v>225</v>
      </c>
      <c r="CP184" s="5">
        <v>19</v>
      </c>
      <c r="CQ184" s="5">
        <v>153000</v>
      </c>
      <c r="CR184" s="5">
        <v>153000</v>
      </c>
      <c r="CS184" s="5">
        <v>0</v>
      </c>
      <c r="CT184" s="5">
        <v>0</v>
      </c>
    </row>
    <row r="185" spans="1:96">
      <c r="A185" s="5" t="s">
        <v>263</v>
      </c>
      <c r="B185" s="5">
        <v>3143014087</v>
      </c>
      <c r="C185" s="5" t="s">
        <v>275</v>
      </c>
      <c r="D185" s="5" t="s">
        <v>275</v>
      </c>
      <c r="E185" s="5" t="s">
        <v>37</v>
      </c>
      <c r="G185" s="5" t="s">
        <v>273</v>
      </c>
      <c r="H185" s="23">
        <f>VLOOKUP($B185,'2022年下学期'!$B:$AE,16,FALSE)</f>
        <v>215</v>
      </c>
      <c r="I185" s="23">
        <f>VLOOKUP($B185,'2022年下学期'!$B:$AE,17,FALSE)</f>
        <v>9</v>
      </c>
      <c r="J185" s="23">
        <f>VLOOKUP($B185,'2022年下学期'!$B:$AE,18,FALSE)</f>
        <v>21</v>
      </c>
      <c r="K185" s="23">
        <f t="shared" si="14"/>
        <v>281</v>
      </c>
      <c r="L185" s="23">
        <f t="shared" si="15"/>
        <v>10</v>
      </c>
      <c r="M185" s="23">
        <f t="shared" si="16"/>
        <v>46</v>
      </c>
      <c r="N185" s="5">
        <v>281</v>
      </c>
      <c r="O185" s="5">
        <v>6</v>
      </c>
      <c r="P185" s="5">
        <v>23</v>
      </c>
      <c r="Q185" s="5" t="s">
        <v>460</v>
      </c>
      <c r="R185" s="5">
        <v>4</v>
      </c>
      <c r="S185" s="5">
        <v>23</v>
      </c>
      <c r="T185" s="5">
        <v>10</v>
      </c>
      <c r="U185" s="5">
        <v>46</v>
      </c>
      <c r="W185" s="5">
        <f t="shared" si="17"/>
        <v>0</v>
      </c>
      <c r="X185" s="5">
        <f t="shared" si="18"/>
        <v>4337.93103448276</v>
      </c>
      <c r="Y185" s="5">
        <f t="shared" si="19"/>
        <v>0</v>
      </c>
      <c r="AA185" s="5">
        <f t="shared" si="20"/>
        <v>0</v>
      </c>
      <c r="AB185" s="5">
        <v>277</v>
      </c>
      <c r="AC185" s="5">
        <v>185</v>
      </c>
      <c r="AD185" s="5">
        <v>29</v>
      </c>
      <c r="AE185" s="5">
        <v>125800</v>
      </c>
      <c r="AF185" s="5">
        <v>125800</v>
      </c>
      <c r="AG185" s="5">
        <v>0</v>
      </c>
      <c r="AH185" s="5">
        <v>0</v>
      </c>
      <c r="AI185" s="5">
        <v>4337.93103448276</v>
      </c>
      <c r="AJ185" s="5">
        <v>13</v>
      </c>
      <c r="AK185" s="5">
        <v>13</v>
      </c>
      <c r="AL185" s="5">
        <v>2</v>
      </c>
      <c r="AM185" s="5">
        <v>8840</v>
      </c>
      <c r="AN185" s="5">
        <v>8840</v>
      </c>
      <c r="AQ185" s="5">
        <v>21</v>
      </c>
      <c r="AR185" s="5">
        <v>12</v>
      </c>
      <c r="AS185" s="5">
        <v>2</v>
      </c>
      <c r="AT185" s="5">
        <v>8160</v>
      </c>
      <c r="AU185" s="5">
        <v>8160</v>
      </c>
      <c r="AX185" s="5">
        <v>17</v>
      </c>
      <c r="AY185" s="5">
        <v>14</v>
      </c>
      <c r="AZ185" s="5">
        <v>2</v>
      </c>
      <c r="BA185" s="5">
        <v>9520</v>
      </c>
      <c r="BB185" s="5">
        <v>9520</v>
      </c>
      <c r="BE185" s="5">
        <v>15</v>
      </c>
      <c r="BF185" s="5">
        <v>0</v>
      </c>
      <c r="BG185" s="5">
        <v>0</v>
      </c>
      <c r="BH185" s="5">
        <v>0</v>
      </c>
      <c r="BI185" s="5">
        <v>0</v>
      </c>
      <c r="BL185" s="5">
        <v>32</v>
      </c>
      <c r="BM185" s="5">
        <v>25</v>
      </c>
      <c r="BN185" s="5">
        <v>2</v>
      </c>
      <c r="BO185" s="5">
        <v>17000</v>
      </c>
      <c r="BP185" s="5">
        <v>17000</v>
      </c>
      <c r="BS185" s="5">
        <v>26</v>
      </c>
      <c r="BT185" s="5">
        <v>20</v>
      </c>
      <c r="BU185" s="5">
        <v>2</v>
      </c>
      <c r="BV185" s="5">
        <v>13600</v>
      </c>
      <c r="BW185" s="5">
        <v>13600</v>
      </c>
      <c r="BZ185" s="5">
        <v>53</v>
      </c>
      <c r="CA185" s="5">
        <v>36</v>
      </c>
      <c r="CB185" s="5">
        <v>3</v>
      </c>
      <c r="CC185" s="5">
        <v>24480</v>
      </c>
      <c r="CD185" s="5">
        <v>24480</v>
      </c>
      <c r="CG185" s="5">
        <v>38</v>
      </c>
      <c r="CH185" s="5">
        <v>27</v>
      </c>
      <c r="CI185" s="5">
        <v>6</v>
      </c>
      <c r="CJ185" s="5">
        <v>18360</v>
      </c>
      <c r="CK185" s="5">
        <v>18360</v>
      </c>
      <c r="CN185" s="5">
        <v>62</v>
      </c>
      <c r="CO185" s="5">
        <v>38</v>
      </c>
      <c r="CP185" s="5">
        <v>10</v>
      </c>
      <c r="CQ185" s="5">
        <v>25840</v>
      </c>
      <c r="CR185" s="5">
        <v>25840</v>
      </c>
    </row>
    <row r="186" spans="1:77">
      <c r="A186" s="5" t="s">
        <v>277</v>
      </c>
      <c r="B186" s="5">
        <v>2143012931</v>
      </c>
      <c r="C186" s="5" t="s">
        <v>278</v>
      </c>
      <c r="D186" s="5" t="s">
        <v>278</v>
      </c>
      <c r="E186" s="5" t="s">
        <v>979</v>
      </c>
      <c r="G186" s="5" t="s">
        <v>279</v>
      </c>
      <c r="H186" s="23">
        <f>VLOOKUP($B186,'2022年下学期'!$B:$AE,16,FALSE)</f>
        <v>213</v>
      </c>
      <c r="I186" s="23">
        <f>VLOOKUP($B186,'2022年下学期'!$B:$AE,17,FALSE)</f>
        <v>6</v>
      </c>
      <c r="J186" s="23">
        <f>VLOOKUP($B186,'2022年下学期'!$B:$AE,18,FALSE)</f>
        <v>18</v>
      </c>
      <c r="K186" s="23">
        <f t="shared" si="14"/>
        <v>246</v>
      </c>
      <c r="L186" s="23">
        <f t="shared" si="15"/>
        <v>6</v>
      </c>
      <c r="M186" s="23">
        <f t="shared" si="16"/>
        <v>15</v>
      </c>
      <c r="N186" s="5">
        <v>246</v>
      </c>
      <c r="O186" s="5">
        <v>6</v>
      </c>
      <c r="P186" s="5">
        <v>15</v>
      </c>
      <c r="Q186" s="5" t="s">
        <v>447</v>
      </c>
      <c r="R186" s="5">
        <v>0</v>
      </c>
      <c r="S186" s="5">
        <v>0</v>
      </c>
      <c r="T186" s="5">
        <v>6</v>
      </c>
      <c r="U186" s="5">
        <v>15</v>
      </c>
      <c r="W186" s="5">
        <f t="shared" si="17"/>
        <v>0</v>
      </c>
      <c r="X186" s="5">
        <f t="shared" si="18"/>
        <v>9706.66666666667</v>
      </c>
      <c r="Y186" s="5">
        <f t="shared" si="19"/>
        <v>0</v>
      </c>
      <c r="AA186" s="5">
        <f t="shared" si="20"/>
        <v>0</v>
      </c>
      <c r="AB186" s="5">
        <v>261</v>
      </c>
      <c r="AC186" s="5">
        <v>251</v>
      </c>
      <c r="AD186" s="5">
        <v>15</v>
      </c>
      <c r="AE186" s="5">
        <v>150600</v>
      </c>
      <c r="AF186" s="5">
        <v>145600</v>
      </c>
      <c r="AG186" s="5">
        <v>5000</v>
      </c>
      <c r="AH186" s="5">
        <v>0</v>
      </c>
      <c r="AI186" s="5">
        <v>9706.66666666667</v>
      </c>
      <c r="AJ186" s="5">
        <v>39</v>
      </c>
      <c r="AK186" s="5">
        <v>38</v>
      </c>
      <c r="AL186" s="5">
        <v>2</v>
      </c>
      <c r="AM186" s="5">
        <v>22800</v>
      </c>
      <c r="AN186" s="5">
        <v>22800</v>
      </c>
      <c r="AO186" s="5">
        <v>0</v>
      </c>
      <c r="AP186" s="5">
        <v>0</v>
      </c>
      <c r="AQ186" s="5">
        <v>39</v>
      </c>
      <c r="AR186" s="5">
        <v>34</v>
      </c>
      <c r="AS186" s="5">
        <v>2</v>
      </c>
      <c r="AT186" s="5">
        <v>20400</v>
      </c>
      <c r="AU186" s="5">
        <v>20400</v>
      </c>
      <c r="AV186" s="5">
        <v>0</v>
      </c>
      <c r="AW186" s="5">
        <v>0</v>
      </c>
      <c r="AX186" s="5">
        <v>47</v>
      </c>
      <c r="AY186" s="5">
        <v>47</v>
      </c>
      <c r="AZ186" s="5">
        <v>3</v>
      </c>
      <c r="BA186" s="5">
        <v>28200</v>
      </c>
      <c r="BB186" s="5">
        <v>28200</v>
      </c>
      <c r="BC186" s="5">
        <v>0</v>
      </c>
      <c r="BD186" s="5">
        <v>0</v>
      </c>
      <c r="BE186" s="5">
        <v>32</v>
      </c>
      <c r="BF186" s="5">
        <v>31</v>
      </c>
      <c r="BG186" s="5">
        <v>2</v>
      </c>
      <c r="BH186" s="5">
        <v>18600</v>
      </c>
      <c r="BI186" s="5">
        <v>18600</v>
      </c>
      <c r="BJ186" s="5">
        <v>0</v>
      </c>
      <c r="BK186" s="5">
        <v>0</v>
      </c>
      <c r="BL186" s="5">
        <v>47</v>
      </c>
      <c r="BM186" s="5">
        <v>47</v>
      </c>
      <c r="BN186" s="5">
        <v>3</v>
      </c>
      <c r="BO186" s="5">
        <v>28200</v>
      </c>
      <c r="BP186" s="5">
        <v>28200</v>
      </c>
      <c r="BQ186" s="5">
        <v>0</v>
      </c>
      <c r="BR186" s="5">
        <v>0</v>
      </c>
      <c r="BS186" s="5">
        <v>55</v>
      </c>
      <c r="BT186" s="5">
        <v>54</v>
      </c>
      <c r="BU186" s="5">
        <v>3</v>
      </c>
      <c r="BV186" s="5">
        <v>32400</v>
      </c>
      <c r="BW186" s="5">
        <v>27400</v>
      </c>
      <c r="BX186" s="5">
        <v>5000</v>
      </c>
      <c r="BY186" s="5">
        <v>0</v>
      </c>
    </row>
    <row r="187" spans="1:77">
      <c r="A187" s="5" t="s">
        <v>277</v>
      </c>
      <c r="B187" s="5">
        <v>2143012932</v>
      </c>
      <c r="C187" s="5" t="s">
        <v>280</v>
      </c>
      <c r="D187" s="5" t="s">
        <v>280</v>
      </c>
      <c r="E187" s="5" t="s">
        <v>37</v>
      </c>
      <c r="G187" s="5" t="s">
        <v>279</v>
      </c>
      <c r="H187" s="23">
        <f>VLOOKUP($B187,'2022年下学期'!$B:$AE,16,FALSE)</f>
        <v>26</v>
      </c>
      <c r="I187" s="23">
        <f>VLOOKUP($B187,'2022年下学期'!$B:$AE,17,FALSE)</f>
        <v>4</v>
      </c>
      <c r="J187" s="23">
        <f>VLOOKUP($B187,'2022年下学期'!$B:$AE,18,FALSE)</f>
        <v>8</v>
      </c>
      <c r="K187" s="23">
        <f t="shared" si="14"/>
        <v>36</v>
      </c>
      <c r="L187" s="23">
        <f t="shared" si="15"/>
        <v>5</v>
      </c>
      <c r="M187" s="23">
        <f t="shared" si="16"/>
        <v>8</v>
      </c>
      <c r="N187" s="5">
        <v>36</v>
      </c>
      <c r="O187" s="5">
        <v>5</v>
      </c>
      <c r="P187" s="5">
        <v>8</v>
      </c>
      <c r="Q187" s="5" t="s">
        <v>447</v>
      </c>
      <c r="R187" s="5">
        <v>0</v>
      </c>
      <c r="S187" s="5">
        <v>0</v>
      </c>
      <c r="T187" s="5">
        <v>5</v>
      </c>
      <c r="U187" s="5">
        <v>8</v>
      </c>
      <c r="W187" s="5">
        <f t="shared" si="17"/>
        <v>11600</v>
      </c>
      <c r="X187" s="5">
        <f t="shared" si="18"/>
        <v>4814.28571428571</v>
      </c>
      <c r="Y187" s="5">
        <f t="shared" si="19"/>
        <v>9600</v>
      </c>
      <c r="AA187" s="5">
        <f t="shared" si="20"/>
        <v>21200</v>
      </c>
      <c r="AB187" s="5">
        <v>37</v>
      </c>
      <c r="AC187" s="5">
        <v>37</v>
      </c>
      <c r="AD187" s="5">
        <v>7</v>
      </c>
      <c r="AE187" s="5">
        <v>22200</v>
      </c>
      <c r="AF187" s="5">
        <v>22100</v>
      </c>
      <c r="AG187" s="5">
        <v>100</v>
      </c>
      <c r="AH187" s="5">
        <v>0</v>
      </c>
      <c r="AI187" s="5">
        <v>3157.14285714286</v>
      </c>
      <c r="AJ187" s="5">
        <v>4</v>
      </c>
      <c r="AK187" s="5">
        <v>4</v>
      </c>
      <c r="AL187" s="5">
        <v>1</v>
      </c>
      <c r="AM187" s="5">
        <v>2400</v>
      </c>
      <c r="AN187" s="5">
        <v>2400</v>
      </c>
      <c r="AO187" s="5">
        <v>0</v>
      </c>
      <c r="AP187" s="5">
        <v>0</v>
      </c>
      <c r="AX187" s="5">
        <v>8</v>
      </c>
      <c r="AY187" s="5">
        <v>8</v>
      </c>
      <c r="AZ187" s="5">
        <v>1</v>
      </c>
      <c r="BA187" s="5">
        <v>4800</v>
      </c>
      <c r="BB187" s="5">
        <v>4800</v>
      </c>
      <c r="BC187" s="5">
        <v>0</v>
      </c>
      <c r="BD187" s="5">
        <v>0</v>
      </c>
      <c r="BE187" s="5">
        <v>6</v>
      </c>
      <c r="BF187" s="5">
        <v>6</v>
      </c>
      <c r="BG187" s="5">
        <v>1</v>
      </c>
      <c r="BH187" s="5">
        <v>3600</v>
      </c>
      <c r="BI187" s="5">
        <v>3600</v>
      </c>
      <c r="BJ187" s="5">
        <v>0</v>
      </c>
      <c r="BK187" s="5">
        <v>0</v>
      </c>
      <c r="BL187" s="5">
        <v>7</v>
      </c>
      <c r="BM187" s="5">
        <v>7</v>
      </c>
      <c r="BN187" s="5">
        <v>1</v>
      </c>
      <c r="BO187" s="5">
        <v>4200</v>
      </c>
      <c r="BP187" s="5">
        <v>4200</v>
      </c>
      <c r="BQ187" s="5">
        <v>0</v>
      </c>
      <c r="BR187" s="5">
        <v>0</v>
      </c>
      <c r="BS187" s="5">
        <v>12</v>
      </c>
      <c r="BT187" s="5">
        <v>12</v>
      </c>
      <c r="BU187" s="5">
        <v>2</v>
      </c>
      <c r="BV187" s="5">
        <v>7200</v>
      </c>
      <c r="BW187" s="5">
        <v>7100</v>
      </c>
      <c r="BX187" s="5">
        <v>100</v>
      </c>
      <c r="BY187" s="5">
        <v>0</v>
      </c>
    </row>
    <row r="188" spans="1:77">
      <c r="A188" s="5" t="s">
        <v>277</v>
      </c>
      <c r="B188" s="5">
        <v>2143012934</v>
      </c>
      <c r="C188" s="5" t="s">
        <v>281</v>
      </c>
      <c r="D188" s="5" t="s">
        <v>281</v>
      </c>
      <c r="E188" s="5" t="s">
        <v>37</v>
      </c>
      <c r="G188" s="5" t="s">
        <v>279</v>
      </c>
      <c r="H188" s="23">
        <f>VLOOKUP($B188,'2022年下学期'!$B:$AE,16,FALSE)</f>
        <v>26</v>
      </c>
      <c r="I188" s="23">
        <f>VLOOKUP($B188,'2022年下学期'!$B:$AE,17,FALSE)</f>
        <v>6</v>
      </c>
      <c r="J188" s="23">
        <f>VLOOKUP($B188,'2022年下学期'!$B:$AE,18,FALSE)</f>
        <v>9</v>
      </c>
      <c r="K188" s="23">
        <f t="shared" si="14"/>
        <v>39</v>
      </c>
      <c r="L188" s="23">
        <f t="shared" si="15"/>
        <v>6</v>
      </c>
      <c r="M188" s="23">
        <f t="shared" si="16"/>
        <v>8</v>
      </c>
      <c r="N188" s="5">
        <v>39</v>
      </c>
      <c r="O188" s="5">
        <v>6</v>
      </c>
      <c r="P188" s="5">
        <v>8</v>
      </c>
      <c r="Q188" s="5" t="s">
        <v>447</v>
      </c>
      <c r="R188" s="5">
        <v>0</v>
      </c>
      <c r="S188" s="5">
        <v>0</v>
      </c>
      <c r="T188" s="5">
        <v>6</v>
      </c>
      <c r="U188" s="5">
        <v>8</v>
      </c>
      <c r="W188" s="5">
        <f t="shared" si="17"/>
        <v>13600</v>
      </c>
      <c r="X188" s="5">
        <f t="shared" si="18"/>
        <v>4175</v>
      </c>
      <c r="Y188" s="5">
        <f t="shared" si="19"/>
        <v>13800</v>
      </c>
      <c r="AA188" s="5">
        <f t="shared" si="20"/>
        <v>27400</v>
      </c>
      <c r="AB188" s="5">
        <v>40</v>
      </c>
      <c r="AC188" s="5">
        <v>33</v>
      </c>
      <c r="AD188" s="5">
        <v>8</v>
      </c>
      <c r="AE188" s="5">
        <v>19800</v>
      </c>
      <c r="AF188" s="5">
        <v>19800</v>
      </c>
      <c r="AG188" s="5">
        <v>0</v>
      </c>
      <c r="AH188" s="5">
        <v>0</v>
      </c>
      <c r="AI188" s="5">
        <v>2475</v>
      </c>
      <c r="AJ188" s="5">
        <v>2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3</v>
      </c>
      <c r="AR188" s="5">
        <v>3</v>
      </c>
      <c r="AS188" s="5">
        <v>1</v>
      </c>
      <c r="AT188" s="5">
        <v>1800</v>
      </c>
      <c r="AU188" s="5">
        <v>1800</v>
      </c>
      <c r="AV188" s="5">
        <v>0</v>
      </c>
      <c r="AW188" s="5">
        <v>0</v>
      </c>
      <c r="AX188" s="5">
        <v>5</v>
      </c>
      <c r="AY188" s="5">
        <v>5</v>
      </c>
      <c r="AZ188" s="5">
        <v>1</v>
      </c>
      <c r="BA188" s="5">
        <v>3000</v>
      </c>
      <c r="BB188" s="5">
        <v>3000</v>
      </c>
      <c r="BC188" s="5">
        <v>0</v>
      </c>
      <c r="BD188" s="5">
        <v>0</v>
      </c>
      <c r="BE188" s="5">
        <v>9</v>
      </c>
      <c r="BF188" s="5">
        <v>7</v>
      </c>
      <c r="BG188" s="5">
        <v>1</v>
      </c>
      <c r="BH188" s="5">
        <v>4200</v>
      </c>
      <c r="BI188" s="5">
        <v>4200</v>
      </c>
      <c r="BJ188" s="5">
        <v>0</v>
      </c>
      <c r="BK188" s="5">
        <v>0</v>
      </c>
      <c r="BL188" s="5">
        <v>7</v>
      </c>
      <c r="BM188" s="5">
        <v>7</v>
      </c>
      <c r="BN188" s="5">
        <v>2</v>
      </c>
      <c r="BO188" s="5">
        <v>4200</v>
      </c>
      <c r="BP188" s="5">
        <v>4200</v>
      </c>
      <c r="BQ188" s="5">
        <v>0</v>
      </c>
      <c r="BR188" s="5">
        <v>0</v>
      </c>
      <c r="BS188" s="5">
        <v>14</v>
      </c>
      <c r="BT188" s="5">
        <v>11</v>
      </c>
      <c r="BU188" s="5">
        <v>2</v>
      </c>
      <c r="BV188" s="5">
        <v>6600</v>
      </c>
      <c r="BW188" s="5">
        <v>6600</v>
      </c>
      <c r="BX188" s="5">
        <v>0</v>
      </c>
      <c r="BY188" s="5">
        <v>0</v>
      </c>
    </row>
    <row r="189" spans="1:77">
      <c r="A189" s="5" t="s">
        <v>277</v>
      </c>
      <c r="B189" s="5">
        <v>2143012935</v>
      </c>
      <c r="C189" s="5" t="s">
        <v>282</v>
      </c>
      <c r="D189" s="5" t="s">
        <v>278</v>
      </c>
      <c r="F189" s="5" t="s">
        <v>980</v>
      </c>
      <c r="G189" s="5" t="s">
        <v>279</v>
      </c>
      <c r="H189" s="23">
        <f>VLOOKUP($B189,'2022年下学期'!$B:$AE,16,FALSE)</f>
        <v>8</v>
      </c>
      <c r="I189" s="23">
        <f>VLOOKUP($B189,'2022年下学期'!$B:$AE,17,FALSE)</f>
        <v>2</v>
      </c>
      <c r="J189" s="23">
        <f>VLOOKUP($B189,'2022年下学期'!$B:$AE,18,FALSE)</f>
        <v>4</v>
      </c>
      <c r="K189" s="23">
        <f t="shared" si="14"/>
        <v>14</v>
      </c>
      <c r="L189" s="23">
        <f t="shared" si="15"/>
        <v>3</v>
      </c>
      <c r="M189" s="23">
        <f t="shared" si="16"/>
        <v>4</v>
      </c>
      <c r="N189" s="5">
        <v>14</v>
      </c>
      <c r="O189" s="5">
        <v>3</v>
      </c>
      <c r="P189" s="5">
        <v>4</v>
      </c>
      <c r="Q189" s="5" t="s">
        <v>455</v>
      </c>
      <c r="R189" s="5">
        <v>0</v>
      </c>
      <c r="S189" s="5">
        <v>0</v>
      </c>
      <c r="T189" s="5">
        <v>3</v>
      </c>
      <c r="U189" s="5">
        <v>4</v>
      </c>
      <c r="W189" s="5">
        <f t="shared" si="17"/>
        <v>6800</v>
      </c>
      <c r="X189" s="5">
        <f t="shared" si="18"/>
        <v>6100</v>
      </c>
      <c r="Y189" s="5">
        <f t="shared" si="19"/>
        <v>0</v>
      </c>
      <c r="AA189" s="5">
        <f t="shared" si="20"/>
        <v>6800</v>
      </c>
      <c r="AB189" s="5">
        <v>13</v>
      </c>
      <c r="AC189" s="5">
        <v>9</v>
      </c>
      <c r="AD189" s="5">
        <v>2</v>
      </c>
      <c r="AE189" s="5">
        <v>5400</v>
      </c>
      <c r="AF189" s="5">
        <v>5400</v>
      </c>
      <c r="AG189" s="5">
        <v>0</v>
      </c>
      <c r="AH189" s="5">
        <v>0</v>
      </c>
      <c r="AI189" s="5">
        <v>2700</v>
      </c>
      <c r="AJ189" s="5">
        <v>2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BE189" s="5">
        <v>7</v>
      </c>
      <c r="BF189" s="5">
        <v>6</v>
      </c>
      <c r="BG189" s="5">
        <v>1</v>
      </c>
      <c r="BH189" s="5">
        <v>3600</v>
      </c>
      <c r="BI189" s="5">
        <v>3600</v>
      </c>
      <c r="BJ189" s="5">
        <v>0</v>
      </c>
      <c r="BK189" s="5">
        <v>0</v>
      </c>
      <c r="BS189" s="5">
        <v>4</v>
      </c>
      <c r="BT189" s="5">
        <v>3</v>
      </c>
      <c r="BU189" s="5">
        <v>1</v>
      </c>
      <c r="BV189" s="5">
        <v>1800</v>
      </c>
      <c r="BW189" s="5">
        <v>1800</v>
      </c>
      <c r="BX189" s="5">
        <v>0</v>
      </c>
      <c r="BY189" s="5">
        <v>0</v>
      </c>
    </row>
    <row r="190" spans="1:35">
      <c r="A190" s="5" t="s">
        <v>277</v>
      </c>
      <c r="B190" s="5">
        <v>2143012938</v>
      </c>
      <c r="C190" s="5" t="s">
        <v>283</v>
      </c>
      <c r="D190" s="5" t="s">
        <v>278</v>
      </c>
      <c r="F190" s="5" t="s">
        <v>980</v>
      </c>
      <c r="G190" s="5" t="s">
        <v>279</v>
      </c>
      <c r="H190" s="23">
        <f>VLOOKUP($B190,'2022年下学期'!$B:$AE,16,FALSE)</f>
        <v>3</v>
      </c>
      <c r="I190" s="23">
        <f>VLOOKUP($B190,'2022年下学期'!$B:$AE,17,FALSE)</f>
        <v>1</v>
      </c>
      <c r="J190" s="23">
        <f>VLOOKUP($B190,'2022年下学期'!$B:$AE,18,FALSE)</f>
        <v>3</v>
      </c>
      <c r="K190" s="23">
        <f t="shared" si="14"/>
        <v>3</v>
      </c>
      <c r="L190" s="23">
        <f t="shared" si="15"/>
        <v>1</v>
      </c>
      <c r="M190" s="23">
        <f t="shared" si="16"/>
        <v>2</v>
      </c>
      <c r="N190" s="5">
        <v>3</v>
      </c>
      <c r="O190" s="5">
        <v>1</v>
      </c>
      <c r="P190" s="5">
        <v>2</v>
      </c>
      <c r="Q190" s="5" t="s">
        <v>455</v>
      </c>
      <c r="R190" s="5">
        <v>0</v>
      </c>
      <c r="S190" s="5">
        <v>0</v>
      </c>
      <c r="T190" s="5">
        <v>1</v>
      </c>
      <c r="U190" s="5">
        <v>2</v>
      </c>
      <c r="V190" s="5">
        <v>2500</v>
      </c>
      <c r="W190" s="5">
        <f t="shared" si="17"/>
        <v>2500</v>
      </c>
      <c r="X190" s="5">
        <f t="shared" si="18"/>
        <v>1250</v>
      </c>
      <c r="Y190" s="5">
        <f t="shared" si="19"/>
        <v>2500</v>
      </c>
      <c r="AA190" s="5">
        <f t="shared" si="20"/>
        <v>5000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</row>
    <row r="191" spans="1:77">
      <c r="A191" s="5" t="s">
        <v>277</v>
      </c>
      <c r="B191" s="5">
        <v>2143012939</v>
      </c>
      <c r="C191" s="5" t="s">
        <v>284</v>
      </c>
      <c r="D191" s="5" t="s">
        <v>284</v>
      </c>
      <c r="E191" s="5" t="s">
        <v>981</v>
      </c>
      <c r="G191" s="5" t="s">
        <v>279</v>
      </c>
      <c r="H191" s="23">
        <f>VLOOKUP($B191,'2022年下学期'!$B:$AE,16,FALSE)</f>
        <v>51</v>
      </c>
      <c r="I191" s="23">
        <f>VLOOKUP($B191,'2022年下学期'!$B:$AE,17,FALSE)</f>
        <v>6</v>
      </c>
      <c r="J191" s="23">
        <f>VLOOKUP($B191,'2022年下学期'!$B:$AE,18,FALSE)</f>
        <v>10</v>
      </c>
      <c r="K191" s="23">
        <f t="shared" si="14"/>
        <v>69</v>
      </c>
      <c r="L191" s="23">
        <f t="shared" si="15"/>
        <v>6</v>
      </c>
      <c r="M191" s="23">
        <f t="shared" si="16"/>
        <v>9</v>
      </c>
      <c r="N191" s="5">
        <v>69</v>
      </c>
      <c r="O191" s="5">
        <v>6</v>
      </c>
      <c r="P191" s="5">
        <v>9</v>
      </c>
      <c r="Q191" s="5" t="s">
        <v>447</v>
      </c>
      <c r="R191" s="5">
        <v>0</v>
      </c>
      <c r="S191" s="5">
        <v>0</v>
      </c>
      <c r="T191" s="5">
        <v>6</v>
      </c>
      <c r="U191" s="5">
        <v>9</v>
      </c>
      <c r="W191" s="5">
        <f t="shared" si="17"/>
        <v>13800</v>
      </c>
      <c r="X191" s="5">
        <f t="shared" si="18"/>
        <v>6075</v>
      </c>
      <c r="Y191" s="5">
        <f t="shared" si="19"/>
        <v>14000</v>
      </c>
      <c r="AA191" s="5">
        <f t="shared" si="20"/>
        <v>27800</v>
      </c>
      <c r="AB191" s="5">
        <v>69</v>
      </c>
      <c r="AC191" s="5">
        <v>58</v>
      </c>
      <c r="AD191" s="5">
        <v>8</v>
      </c>
      <c r="AE191" s="5">
        <v>34800</v>
      </c>
      <c r="AF191" s="5">
        <v>34800</v>
      </c>
      <c r="AG191" s="5">
        <v>0</v>
      </c>
      <c r="AH191" s="5">
        <v>0</v>
      </c>
      <c r="AI191" s="5">
        <v>4350</v>
      </c>
      <c r="AJ191" s="5">
        <v>12</v>
      </c>
      <c r="AK191" s="5">
        <v>8</v>
      </c>
      <c r="AL191" s="5">
        <v>1</v>
      </c>
      <c r="AM191" s="5">
        <v>4800</v>
      </c>
      <c r="AN191" s="5">
        <v>4800</v>
      </c>
      <c r="AO191" s="5">
        <v>0</v>
      </c>
      <c r="AP191" s="5">
        <v>0</v>
      </c>
      <c r="AQ191" s="5">
        <v>12</v>
      </c>
      <c r="AR191" s="5">
        <v>12</v>
      </c>
      <c r="AS191" s="5">
        <v>1</v>
      </c>
      <c r="AT191" s="5">
        <v>7200</v>
      </c>
      <c r="AU191" s="5">
        <v>7200</v>
      </c>
      <c r="AV191" s="5">
        <v>0</v>
      </c>
      <c r="AW191" s="5">
        <v>0</v>
      </c>
      <c r="AX191" s="5">
        <v>10</v>
      </c>
      <c r="AY191" s="5">
        <v>7</v>
      </c>
      <c r="AZ191" s="5">
        <v>1</v>
      </c>
      <c r="BA191" s="5">
        <v>4200</v>
      </c>
      <c r="BB191" s="5">
        <v>4200</v>
      </c>
      <c r="BC191" s="5">
        <v>0</v>
      </c>
      <c r="BD191" s="5">
        <v>0</v>
      </c>
      <c r="BE191" s="5">
        <v>6</v>
      </c>
      <c r="BF191" s="5">
        <v>3</v>
      </c>
      <c r="BG191" s="5">
        <v>1</v>
      </c>
      <c r="BH191" s="5">
        <v>1800</v>
      </c>
      <c r="BI191" s="5">
        <v>1800</v>
      </c>
      <c r="BJ191" s="5">
        <v>0</v>
      </c>
      <c r="BK191" s="5">
        <v>0</v>
      </c>
      <c r="BL191" s="5">
        <v>12</v>
      </c>
      <c r="BM191" s="5">
        <v>12</v>
      </c>
      <c r="BN191" s="5">
        <v>2</v>
      </c>
      <c r="BO191" s="5">
        <v>7200</v>
      </c>
      <c r="BP191" s="5">
        <v>7200</v>
      </c>
      <c r="BQ191" s="5">
        <v>0</v>
      </c>
      <c r="BR191" s="5">
        <v>0</v>
      </c>
      <c r="BS191" s="5">
        <v>17</v>
      </c>
      <c r="BT191" s="5">
        <v>16</v>
      </c>
      <c r="BU191" s="5">
        <v>2</v>
      </c>
      <c r="BV191" s="5">
        <v>9600</v>
      </c>
      <c r="BW191" s="5">
        <v>9600</v>
      </c>
      <c r="BX191" s="5">
        <v>0</v>
      </c>
      <c r="BY191" s="5">
        <v>0</v>
      </c>
    </row>
    <row r="192" spans="1:77">
      <c r="A192" s="5" t="s">
        <v>277</v>
      </c>
      <c r="B192" s="5">
        <v>2143012940</v>
      </c>
      <c r="C192" s="5" t="s">
        <v>285</v>
      </c>
      <c r="D192" s="5" t="s">
        <v>284</v>
      </c>
      <c r="F192" s="5" t="s">
        <v>982</v>
      </c>
      <c r="G192" s="5" t="s">
        <v>279</v>
      </c>
      <c r="H192" s="23">
        <f>VLOOKUP($B192,'2022年下学期'!$B:$AE,16,FALSE)</f>
        <v>3</v>
      </c>
      <c r="I192" s="23">
        <f>VLOOKUP($B192,'2022年下学期'!$B:$AE,17,FALSE)</f>
        <v>2</v>
      </c>
      <c r="J192" s="23">
        <f>VLOOKUP($B192,'2022年下学期'!$B:$AE,18,FALSE)</f>
        <v>5</v>
      </c>
      <c r="K192" s="23">
        <f t="shared" si="14"/>
        <v>21</v>
      </c>
      <c r="L192" s="23">
        <f t="shared" si="15"/>
        <v>3</v>
      </c>
      <c r="M192" s="23">
        <f t="shared" si="16"/>
        <v>4</v>
      </c>
      <c r="N192" s="5">
        <v>21</v>
      </c>
      <c r="O192" s="5">
        <v>3</v>
      </c>
      <c r="P192" s="5">
        <v>4</v>
      </c>
      <c r="Q192" s="5" t="s">
        <v>455</v>
      </c>
      <c r="R192" s="5">
        <v>0</v>
      </c>
      <c r="S192" s="5">
        <v>0</v>
      </c>
      <c r="T192" s="5">
        <v>3</v>
      </c>
      <c r="U192" s="5">
        <v>4</v>
      </c>
      <c r="W192" s="5">
        <f t="shared" si="17"/>
        <v>6800</v>
      </c>
      <c r="X192" s="5">
        <f t="shared" si="18"/>
        <v>4400</v>
      </c>
      <c r="Y192" s="5">
        <f t="shared" si="19"/>
        <v>0</v>
      </c>
      <c r="AA192" s="5">
        <f t="shared" si="20"/>
        <v>6800</v>
      </c>
      <c r="AB192" s="5">
        <v>18</v>
      </c>
      <c r="AC192" s="5">
        <v>18</v>
      </c>
      <c r="AD192" s="5">
        <v>4</v>
      </c>
      <c r="AE192" s="5">
        <v>10800</v>
      </c>
      <c r="AF192" s="5">
        <v>10800</v>
      </c>
      <c r="AG192" s="5">
        <v>0</v>
      </c>
      <c r="AH192" s="5">
        <v>0</v>
      </c>
      <c r="AI192" s="5">
        <v>2700</v>
      </c>
      <c r="AJ192" s="5">
        <v>4</v>
      </c>
      <c r="AK192" s="5">
        <v>4</v>
      </c>
      <c r="AL192" s="5">
        <v>1</v>
      </c>
      <c r="AM192" s="5">
        <v>2400</v>
      </c>
      <c r="AN192" s="5">
        <v>2400</v>
      </c>
      <c r="AO192" s="5">
        <v>0</v>
      </c>
      <c r="AP192" s="5">
        <v>0</v>
      </c>
      <c r="BE192" s="5">
        <v>4</v>
      </c>
      <c r="BF192" s="5">
        <v>4</v>
      </c>
      <c r="BG192" s="5">
        <v>1</v>
      </c>
      <c r="BH192" s="5">
        <v>2400</v>
      </c>
      <c r="BI192" s="5">
        <v>2400</v>
      </c>
      <c r="BJ192" s="5">
        <v>0</v>
      </c>
      <c r="BK192" s="5">
        <v>0</v>
      </c>
      <c r="BS192" s="5">
        <v>10</v>
      </c>
      <c r="BT192" s="5">
        <v>10</v>
      </c>
      <c r="BU192" s="5">
        <v>2</v>
      </c>
      <c r="BV192" s="5">
        <v>6000</v>
      </c>
      <c r="BW192" s="5">
        <v>6000</v>
      </c>
      <c r="BX192" s="5">
        <v>0</v>
      </c>
      <c r="BY192" s="5">
        <v>0</v>
      </c>
    </row>
    <row r="193" spans="1:71">
      <c r="A193" s="5" t="s">
        <v>277</v>
      </c>
      <c r="B193" s="5">
        <v>2143020058</v>
      </c>
      <c r="C193" s="5" t="s">
        <v>286</v>
      </c>
      <c r="D193" s="5" t="s">
        <v>286</v>
      </c>
      <c r="E193" s="5" t="s">
        <v>37</v>
      </c>
      <c r="G193" s="5" t="s">
        <v>279</v>
      </c>
      <c r="H193" s="23">
        <f>VLOOKUP($B193,'2022年下学期'!$B:$AE,16,FALSE)</f>
        <v>0</v>
      </c>
      <c r="I193" s="23">
        <f>VLOOKUP($B193,'2022年下学期'!$B:$AE,17,FALSE)</f>
        <v>0</v>
      </c>
      <c r="J193" s="23">
        <f>VLOOKUP($B193,'2022年下学期'!$B:$AE,18,FALSE)</f>
        <v>0</v>
      </c>
      <c r="K193" s="23">
        <f t="shared" si="14"/>
        <v>10</v>
      </c>
      <c r="L193" s="23">
        <f t="shared" si="15"/>
        <v>1</v>
      </c>
      <c r="M193" s="23">
        <f t="shared" si="16"/>
        <v>2</v>
      </c>
      <c r="N193" s="5">
        <v>10</v>
      </c>
      <c r="O193" s="5">
        <v>1</v>
      </c>
      <c r="P193" s="5">
        <v>2</v>
      </c>
      <c r="Q193" s="5" t="s">
        <v>455</v>
      </c>
      <c r="R193" s="5">
        <v>0</v>
      </c>
      <c r="S193" s="5">
        <v>0</v>
      </c>
      <c r="T193" s="5">
        <v>1</v>
      </c>
      <c r="U193" s="5">
        <v>2</v>
      </c>
      <c r="W193" s="5">
        <f t="shared" si="17"/>
        <v>0</v>
      </c>
      <c r="X193" s="5">
        <f t="shared" si="18"/>
        <v>0</v>
      </c>
      <c r="Y193" s="5">
        <f t="shared" si="19"/>
        <v>0</v>
      </c>
      <c r="AA193" s="5">
        <f t="shared" si="20"/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BS193" s="5">
        <v>10</v>
      </c>
    </row>
    <row r="194" spans="1:98">
      <c r="A194" s="5" t="s">
        <v>277</v>
      </c>
      <c r="B194" s="5">
        <v>3143011137</v>
      </c>
      <c r="C194" s="5" t="s">
        <v>287</v>
      </c>
      <c r="D194" s="5" t="s">
        <v>287</v>
      </c>
      <c r="E194" s="5" t="s">
        <v>37</v>
      </c>
      <c r="G194" s="5" t="s">
        <v>279</v>
      </c>
      <c r="H194" s="23">
        <f>VLOOKUP($B194,'2022年下学期'!$B:$AE,16,FALSE)</f>
        <v>300</v>
      </c>
      <c r="I194" s="23">
        <f>VLOOKUP($B194,'2022年下学期'!$B:$AE,17,FALSE)</f>
        <v>7</v>
      </c>
      <c r="J194" s="23">
        <f>VLOOKUP($B194,'2022年下学期'!$B:$AE,18,FALSE)</f>
        <v>26</v>
      </c>
      <c r="K194" s="23">
        <f t="shared" si="14"/>
        <v>305</v>
      </c>
      <c r="L194" s="23">
        <f t="shared" si="15"/>
        <v>7</v>
      </c>
      <c r="M194" s="23">
        <f t="shared" si="16"/>
        <v>33</v>
      </c>
      <c r="N194" s="5">
        <v>305</v>
      </c>
      <c r="O194" s="5">
        <v>0</v>
      </c>
      <c r="P194" s="5">
        <v>0</v>
      </c>
      <c r="Q194" s="5" t="s">
        <v>445</v>
      </c>
      <c r="R194" s="5">
        <v>7</v>
      </c>
      <c r="S194" s="5">
        <v>33</v>
      </c>
      <c r="T194" s="5">
        <v>7</v>
      </c>
      <c r="U194" s="5">
        <v>33</v>
      </c>
      <c r="W194" s="5">
        <f t="shared" si="17"/>
        <v>0</v>
      </c>
      <c r="X194" s="5">
        <f t="shared" si="18"/>
        <v>7020</v>
      </c>
      <c r="Y194" s="5">
        <f t="shared" si="19"/>
        <v>0</v>
      </c>
      <c r="AA194" s="5">
        <f t="shared" si="20"/>
        <v>0</v>
      </c>
      <c r="AB194" s="5">
        <v>303</v>
      </c>
      <c r="AC194" s="5">
        <v>270</v>
      </c>
      <c r="AD194" s="5">
        <v>30</v>
      </c>
      <c r="AE194" s="5">
        <v>210760</v>
      </c>
      <c r="AF194" s="5">
        <v>210600</v>
      </c>
      <c r="AG194" s="5">
        <v>160</v>
      </c>
      <c r="AH194" s="5">
        <v>0</v>
      </c>
      <c r="AI194" s="5">
        <v>7020</v>
      </c>
      <c r="BZ194" s="5">
        <v>87</v>
      </c>
      <c r="CA194" s="5">
        <v>78</v>
      </c>
      <c r="CB194" s="5">
        <v>10</v>
      </c>
      <c r="CC194" s="5">
        <v>62000</v>
      </c>
      <c r="CD194" s="5">
        <v>62000</v>
      </c>
      <c r="CE194" s="5">
        <v>0</v>
      </c>
      <c r="CF194" s="5">
        <v>0</v>
      </c>
      <c r="CG194" s="5">
        <v>110</v>
      </c>
      <c r="CH194" s="5">
        <v>99</v>
      </c>
      <c r="CI194" s="5">
        <v>10</v>
      </c>
      <c r="CJ194" s="5">
        <v>78800</v>
      </c>
      <c r="CK194" s="5">
        <v>78800</v>
      </c>
      <c r="CL194" s="5">
        <v>0</v>
      </c>
      <c r="CM194" s="5">
        <v>0</v>
      </c>
      <c r="CN194" s="5">
        <v>106</v>
      </c>
      <c r="CO194" s="5">
        <v>93</v>
      </c>
      <c r="CP194" s="5">
        <v>10</v>
      </c>
      <c r="CQ194" s="5">
        <v>69960</v>
      </c>
      <c r="CR194" s="5">
        <v>69800</v>
      </c>
      <c r="CS194" s="5">
        <v>160</v>
      </c>
      <c r="CT194" s="5">
        <v>0</v>
      </c>
    </row>
    <row r="195" spans="1:77">
      <c r="A195" s="5" t="s">
        <v>288</v>
      </c>
      <c r="B195" s="5">
        <v>2143012738</v>
      </c>
      <c r="C195" s="5" t="s">
        <v>289</v>
      </c>
      <c r="D195" s="5" t="s">
        <v>289</v>
      </c>
      <c r="E195" s="5" t="s">
        <v>37</v>
      </c>
      <c r="G195" s="5" t="s">
        <v>290</v>
      </c>
      <c r="H195" s="23">
        <f>VLOOKUP($B195,'2022年下学期'!$B:$AE,16,FALSE)</f>
        <v>145</v>
      </c>
      <c r="I195" s="23">
        <f>VLOOKUP($B195,'2022年下学期'!$B:$AE,17,FALSE)</f>
        <v>6</v>
      </c>
      <c r="J195" s="23">
        <f>VLOOKUP($B195,'2022年下学期'!$B:$AE,18,FALSE)</f>
        <v>14</v>
      </c>
      <c r="K195" s="23">
        <f t="shared" ref="K195:K258" si="21">N195</f>
        <v>177</v>
      </c>
      <c r="L195" s="23">
        <f t="shared" ref="L195:L258" si="22">O195+R195</f>
        <v>6</v>
      </c>
      <c r="M195" s="23">
        <f t="shared" ref="M195:M258" si="23">U195</f>
        <v>10</v>
      </c>
      <c r="N195" s="5">
        <v>177</v>
      </c>
      <c r="O195" s="5">
        <v>6</v>
      </c>
      <c r="P195" s="5">
        <v>10</v>
      </c>
      <c r="Q195" s="5" t="s">
        <v>447</v>
      </c>
      <c r="R195" s="5">
        <v>0</v>
      </c>
      <c r="S195" s="5">
        <v>0</v>
      </c>
      <c r="T195" s="5">
        <v>6</v>
      </c>
      <c r="U195" s="5">
        <v>10</v>
      </c>
      <c r="W195" s="5">
        <f t="shared" ref="W195:W258" si="24">IF(AND(N195&gt;10,N195&lt;=100),(T195*2000+U195*200),IF(AND(N195&gt;100,N195&lt;=200),(T195*1000+U195*100),0))+V195</f>
        <v>7000</v>
      </c>
      <c r="X195" s="5">
        <f t="shared" ref="X195:X258" si="25">IF(AD195=0,(W195+AF195)/M195,(W195+AF195)/AD195)</f>
        <v>6869.75</v>
      </c>
      <c r="Y195" s="5">
        <f t="shared" ref="Y195:Y258" si="26">IF(AND(H195&gt;10,H195&lt;=100),(I195*2000+J195*200),IF(AND(H195&gt;100,H195&lt;=200),(I195*1000+J195*100),0))+V195</f>
        <v>7400</v>
      </c>
      <c r="AA195" s="5">
        <f t="shared" ref="AA195:AA258" si="27">W195+Y195</f>
        <v>14400</v>
      </c>
      <c r="AB195" s="5">
        <v>170</v>
      </c>
      <c r="AC195" s="5">
        <v>125</v>
      </c>
      <c r="AD195" s="5">
        <v>12</v>
      </c>
      <c r="AE195" s="5">
        <v>84920</v>
      </c>
      <c r="AF195" s="5">
        <v>75437</v>
      </c>
      <c r="AG195" s="5">
        <v>8011</v>
      </c>
      <c r="AH195" s="5">
        <v>1472</v>
      </c>
      <c r="AI195" s="5">
        <v>6286.41666666667</v>
      </c>
      <c r="AJ195" s="5">
        <v>25</v>
      </c>
      <c r="AK195" s="5">
        <v>21</v>
      </c>
      <c r="AL195" s="5">
        <v>2</v>
      </c>
      <c r="AM195" s="5">
        <v>14280</v>
      </c>
      <c r="AN195" s="5">
        <v>11855</v>
      </c>
      <c r="AO195" s="5">
        <v>2089</v>
      </c>
      <c r="AP195" s="5">
        <v>336</v>
      </c>
      <c r="AQ195" s="5">
        <v>23</v>
      </c>
      <c r="AR195" s="5">
        <v>17</v>
      </c>
      <c r="AS195" s="5">
        <v>2</v>
      </c>
      <c r="AT195" s="5">
        <v>11560</v>
      </c>
      <c r="AU195" s="5">
        <v>9730</v>
      </c>
      <c r="AV195" s="5">
        <v>1558</v>
      </c>
      <c r="AW195" s="5">
        <v>272</v>
      </c>
      <c r="AX195" s="5">
        <v>27</v>
      </c>
      <c r="AY195" s="5">
        <v>23</v>
      </c>
      <c r="AZ195" s="5">
        <v>2</v>
      </c>
      <c r="BA195" s="5">
        <v>15640</v>
      </c>
      <c r="BB195" s="5">
        <v>15456</v>
      </c>
      <c r="BC195" s="5">
        <v>0</v>
      </c>
      <c r="BD195" s="5">
        <v>184</v>
      </c>
      <c r="BE195" s="5">
        <v>30</v>
      </c>
      <c r="BF195" s="5">
        <v>24</v>
      </c>
      <c r="BG195" s="5">
        <v>2</v>
      </c>
      <c r="BH195" s="5">
        <v>16240</v>
      </c>
      <c r="BI195" s="5">
        <v>13538</v>
      </c>
      <c r="BJ195" s="5">
        <v>2510</v>
      </c>
      <c r="BK195" s="5">
        <v>192</v>
      </c>
      <c r="BL195" s="5">
        <v>29</v>
      </c>
      <c r="BM195" s="5">
        <v>19</v>
      </c>
      <c r="BN195" s="5">
        <v>2</v>
      </c>
      <c r="BO195" s="5">
        <v>12920</v>
      </c>
      <c r="BP195" s="5">
        <v>10914</v>
      </c>
      <c r="BQ195" s="5">
        <v>1854</v>
      </c>
      <c r="BR195" s="5">
        <v>152</v>
      </c>
      <c r="BS195" s="5">
        <v>36</v>
      </c>
      <c r="BT195" s="5">
        <v>21</v>
      </c>
      <c r="BU195" s="5">
        <v>2</v>
      </c>
      <c r="BV195" s="5">
        <v>14280</v>
      </c>
      <c r="BW195" s="5">
        <v>13944</v>
      </c>
      <c r="BX195" s="5">
        <v>0</v>
      </c>
      <c r="BY195" s="5">
        <v>336</v>
      </c>
    </row>
    <row r="196" spans="1:77">
      <c r="A196" s="5" t="s">
        <v>288</v>
      </c>
      <c r="B196" s="5">
        <v>2143012740</v>
      </c>
      <c r="C196" s="5" t="s">
        <v>291</v>
      </c>
      <c r="D196" s="5" t="s">
        <v>291</v>
      </c>
      <c r="E196" s="5" t="s">
        <v>983</v>
      </c>
      <c r="G196" s="5" t="s">
        <v>292</v>
      </c>
      <c r="H196" s="23">
        <f>VLOOKUP($B196,'2022年下学期'!$B:$AE,16,FALSE)</f>
        <v>26</v>
      </c>
      <c r="I196" s="23">
        <f>VLOOKUP($B196,'2022年下学期'!$B:$AE,17,FALSE)</f>
        <v>5</v>
      </c>
      <c r="J196" s="23">
        <f>VLOOKUP($B196,'2022年下学期'!$B:$AE,18,FALSE)</f>
        <v>6</v>
      </c>
      <c r="K196" s="23">
        <f t="shared" si="21"/>
        <v>38</v>
      </c>
      <c r="L196" s="23">
        <f t="shared" si="22"/>
        <v>6</v>
      </c>
      <c r="M196" s="23">
        <f t="shared" si="23"/>
        <v>7</v>
      </c>
      <c r="N196" s="5">
        <v>38</v>
      </c>
      <c r="O196" s="5">
        <v>6</v>
      </c>
      <c r="P196" s="5">
        <v>7</v>
      </c>
      <c r="Q196" s="5" t="s">
        <v>455</v>
      </c>
      <c r="R196" s="5">
        <v>0</v>
      </c>
      <c r="S196" s="5">
        <v>0</v>
      </c>
      <c r="T196" s="5">
        <v>6</v>
      </c>
      <c r="U196" s="5">
        <v>7</v>
      </c>
      <c r="W196" s="5">
        <f t="shared" si="24"/>
        <v>13400</v>
      </c>
      <c r="X196" s="5">
        <f t="shared" si="25"/>
        <v>4160</v>
      </c>
      <c r="Y196" s="5">
        <f t="shared" si="26"/>
        <v>11200</v>
      </c>
      <c r="AA196" s="5">
        <f t="shared" si="27"/>
        <v>24600</v>
      </c>
      <c r="AB196" s="5">
        <v>35</v>
      </c>
      <c r="AC196" s="5">
        <v>17</v>
      </c>
      <c r="AD196" s="5">
        <v>6</v>
      </c>
      <c r="AE196" s="5">
        <v>12240</v>
      </c>
      <c r="AF196" s="5">
        <v>11560</v>
      </c>
      <c r="AG196" s="5">
        <v>0</v>
      </c>
      <c r="AH196" s="5">
        <v>680</v>
      </c>
      <c r="AI196" s="5">
        <v>1926.66666666667</v>
      </c>
      <c r="AJ196" s="5">
        <v>6</v>
      </c>
      <c r="AK196" s="5">
        <v>1</v>
      </c>
      <c r="AL196" s="5">
        <v>1</v>
      </c>
      <c r="AM196" s="5">
        <v>720</v>
      </c>
      <c r="AN196" s="5">
        <v>680</v>
      </c>
      <c r="AO196" s="5">
        <v>0</v>
      </c>
      <c r="AP196" s="5">
        <v>40</v>
      </c>
      <c r="AQ196" s="5">
        <v>7</v>
      </c>
      <c r="AR196" s="5">
        <v>3</v>
      </c>
      <c r="AS196" s="5">
        <v>1</v>
      </c>
      <c r="AT196" s="5">
        <v>2160</v>
      </c>
      <c r="AU196" s="5">
        <v>2040</v>
      </c>
      <c r="AV196" s="5">
        <v>0</v>
      </c>
      <c r="AW196" s="5">
        <v>120</v>
      </c>
      <c r="AX196" s="5">
        <v>6</v>
      </c>
      <c r="AY196" s="5">
        <v>2</v>
      </c>
      <c r="AZ196" s="5">
        <v>1</v>
      </c>
      <c r="BA196" s="5">
        <v>1440</v>
      </c>
      <c r="BB196" s="5">
        <v>1360</v>
      </c>
      <c r="BC196" s="5">
        <v>0</v>
      </c>
      <c r="BD196" s="5">
        <v>80</v>
      </c>
      <c r="BE196" s="5">
        <v>5</v>
      </c>
      <c r="BF196" s="5">
        <v>5</v>
      </c>
      <c r="BG196" s="5">
        <v>1</v>
      </c>
      <c r="BH196" s="5">
        <v>3600</v>
      </c>
      <c r="BI196" s="5">
        <v>3400</v>
      </c>
      <c r="BJ196" s="5">
        <v>0</v>
      </c>
      <c r="BK196" s="5">
        <v>200</v>
      </c>
      <c r="BL196" s="5">
        <v>4</v>
      </c>
      <c r="BM196" s="5">
        <v>2</v>
      </c>
      <c r="BN196" s="5">
        <v>1</v>
      </c>
      <c r="BO196" s="5">
        <v>1440</v>
      </c>
      <c r="BP196" s="5">
        <v>1360</v>
      </c>
      <c r="BQ196" s="5">
        <v>0</v>
      </c>
      <c r="BR196" s="5">
        <v>80</v>
      </c>
      <c r="BS196" s="5">
        <v>7</v>
      </c>
      <c r="BT196" s="5">
        <v>4</v>
      </c>
      <c r="BU196" s="5">
        <v>1</v>
      </c>
      <c r="BV196" s="5">
        <v>2880</v>
      </c>
      <c r="BW196" s="5">
        <v>2720</v>
      </c>
      <c r="BX196" s="5">
        <v>0</v>
      </c>
      <c r="BY196" s="5">
        <v>160</v>
      </c>
    </row>
    <row r="197" spans="1:77">
      <c r="A197" s="5" t="s">
        <v>288</v>
      </c>
      <c r="B197" s="5">
        <v>2143012742</v>
      </c>
      <c r="C197" s="5" t="s">
        <v>293</v>
      </c>
      <c r="D197" s="5" t="s">
        <v>293</v>
      </c>
      <c r="E197" s="5" t="s">
        <v>37</v>
      </c>
      <c r="G197" s="5" t="s">
        <v>290</v>
      </c>
      <c r="H197" s="23">
        <f>VLOOKUP($B197,'2022年下学期'!$B:$AE,16,FALSE)</f>
        <v>61</v>
      </c>
      <c r="I197" s="23">
        <f>VLOOKUP($B197,'2022年下学期'!$B:$AE,17,FALSE)</f>
        <v>5</v>
      </c>
      <c r="J197" s="23">
        <f>VLOOKUP($B197,'2022年下学期'!$B:$AE,18,FALSE)</f>
        <v>10</v>
      </c>
      <c r="K197" s="23">
        <f t="shared" si="21"/>
        <v>59</v>
      </c>
      <c r="L197" s="23">
        <f t="shared" si="22"/>
        <v>5</v>
      </c>
      <c r="M197" s="23">
        <f t="shared" si="23"/>
        <v>7</v>
      </c>
      <c r="N197" s="5">
        <v>59</v>
      </c>
      <c r="O197" s="5">
        <v>5</v>
      </c>
      <c r="P197" s="5">
        <v>7</v>
      </c>
      <c r="Q197" s="5" t="s">
        <v>447</v>
      </c>
      <c r="R197" s="5">
        <v>0</v>
      </c>
      <c r="S197" s="5">
        <v>0</v>
      </c>
      <c r="T197" s="5">
        <v>5</v>
      </c>
      <c r="U197" s="5">
        <v>7</v>
      </c>
      <c r="W197" s="5">
        <f t="shared" si="24"/>
        <v>11400</v>
      </c>
      <c r="X197" s="5">
        <f t="shared" si="25"/>
        <v>4727.5</v>
      </c>
      <c r="Y197" s="5">
        <f t="shared" si="26"/>
        <v>12000</v>
      </c>
      <c r="AA197" s="5">
        <f t="shared" si="27"/>
        <v>23400</v>
      </c>
      <c r="AB197" s="5">
        <v>60</v>
      </c>
      <c r="AC197" s="5">
        <v>48</v>
      </c>
      <c r="AD197" s="5">
        <v>8</v>
      </c>
      <c r="AE197" s="5">
        <v>34560</v>
      </c>
      <c r="AF197" s="5">
        <v>26420</v>
      </c>
      <c r="AG197" s="5">
        <v>6604</v>
      </c>
      <c r="AH197" s="5">
        <v>1536</v>
      </c>
      <c r="AI197" s="5">
        <v>3302.5</v>
      </c>
      <c r="AJ197" s="5">
        <v>8</v>
      </c>
      <c r="AK197" s="5">
        <v>5</v>
      </c>
      <c r="AL197" s="5">
        <v>1</v>
      </c>
      <c r="AM197" s="5">
        <v>3600</v>
      </c>
      <c r="AN197" s="5">
        <v>2752</v>
      </c>
      <c r="AO197" s="5">
        <v>688</v>
      </c>
      <c r="AP197" s="5">
        <v>160</v>
      </c>
      <c r="AQ197" s="5">
        <v>11</v>
      </c>
      <c r="AR197" s="5">
        <v>7</v>
      </c>
      <c r="AS197" s="5">
        <v>2</v>
      </c>
      <c r="AT197" s="5">
        <v>5040</v>
      </c>
      <c r="AU197" s="5">
        <v>3853</v>
      </c>
      <c r="AV197" s="5">
        <v>963</v>
      </c>
      <c r="AW197" s="5">
        <v>224</v>
      </c>
      <c r="AX197" s="5">
        <v>16</v>
      </c>
      <c r="AY197" s="5">
        <v>14</v>
      </c>
      <c r="AZ197" s="5">
        <v>2</v>
      </c>
      <c r="BA197" s="5">
        <v>10080</v>
      </c>
      <c r="BB197" s="5">
        <v>7706</v>
      </c>
      <c r="BC197" s="5">
        <v>1926</v>
      </c>
      <c r="BD197" s="5">
        <v>448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16</v>
      </c>
      <c r="BM197" s="5">
        <v>14</v>
      </c>
      <c r="BN197" s="5">
        <v>2</v>
      </c>
      <c r="BO197" s="5">
        <v>10080</v>
      </c>
      <c r="BP197" s="5">
        <v>7706</v>
      </c>
      <c r="BQ197" s="5">
        <v>1926</v>
      </c>
      <c r="BR197" s="5">
        <v>448</v>
      </c>
      <c r="BS197" s="5">
        <v>9</v>
      </c>
      <c r="BT197" s="5">
        <v>8</v>
      </c>
      <c r="BU197" s="5">
        <v>2</v>
      </c>
      <c r="BV197" s="5">
        <v>5760</v>
      </c>
      <c r="BW197" s="5">
        <v>4403</v>
      </c>
      <c r="BX197" s="5">
        <v>1101</v>
      </c>
      <c r="BY197" s="5">
        <v>256</v>
      </c>
    </row>
    <row r="198" spans="1:77">
      <c r="A198" s="5" t="s">
        <v>288</v>
      </c>
      <c r="B198" s="5">
        <v>2143012749</v>
      </c>
      <c r="C198" s="5" t="s">
        <v>294</v>
      </c>
      <c r="D198" s="5" t="s">
        <v>294</v>
      </c>
      <c r="E198" s="5" t="s">
        <v>37</v>
      </c>
      <c r="G198" s="5" t="s">
        <v>290</v>
      </c>
      <c r="H198" s="23">
        <f>VLOOKUP($B198,'2022年下学期'!$B:$AE,16,FALSE)</f>
        <v>74</v>
      </c>
      <c r="I198" s="23">
        <f>VLOOKUP($B198,'2022年下学期'!$B:$AE,17,FALSE)</f>
        <v>6</v>
      </c>
      <c r="J198" s="23">
        <f>VLOOKUP($B198,'2022年下学期'!$B:$AE,18,FALSE)</f>
        <v>9</v>
      </c>
      <c r="K198" s="23">
        <f t="shared" si="21"/>
        <v>81</v>
      </c>
      <c r="L198" s="23">
        <f t="shared" si="22"/>
        <v>6</v>
      </c>
      <c r="M198" s="23">
        <f t="shared" si="23"/>
        <v>4</v>
      </c>
      <c r="N198" s="5">
        <v>81</v>
      </c>
      <c r="O198" s="5">
        <v>6</v>
      </c>
      <c r="P198" s="5">
        <v>4</v>
      </c>
      <c r="Q198" s="5" t="s">
        <v>447</v>
      </c>
      <c r="R198" s="5">
        <v>0</v>
      </c>
      <c r="S198" s="5">
        <v>0</v>
      </c>
      <c r="T198" s="5">
        <v>6</v>
      </c>
      <c r="U198" s="5">
        <v>4</v>
      </c>
      <c r="W198" s="5">
        <f t="shared" si="24"/>
        <v>12800</v>
      </c>
      <c r="X198" s="5">
        <f t="shared" si="25"/>
        <v>6408.88888888889</v>
      </c>
      <c r="Y198" s="5">
        <f t="shared" si="26"/>
        <v>13800</v>
      </c>
      <c r="AA198" s="5">
        <f t="shared" si="27"/>
        <v>26600</v>
      </c>
      <c r="AB198" s="5">
        <v>89</v>
      </c>
      <c r="AC198" s="5">
        <v>66</v>
      </c>
      <c r="AD198" s="5">
        <v>9</v>
      </c>
      <c r="AE198" s="5">
        <v>47520</v>
      </c>
      <c r="AF198" s="5">
        <v>44880</v>
      </c>
      <c r="AG198" s="5">
        <v>0</v>
      </c>
      <c r="AH198" s="5">
        <v>2640</v>
      </c>
      <c r="AI198" s="5">
        <v>4986.66666666667</v>
      </c>
      <c r="AJ198" s="5">
        <v>8</v>
      </c>
      <c r="AK198" s="5">
        <v>8</v>
      </c>
      <c r="AL198" s="5">
        <v>2</v>
      </c>
      <c r="AM198" s="5">
        <v>5760</v>
      </c>
      <c r="AN198" s="5">
        <v>5440</v>
      </c>
      <c r="AO198" s="5">
        <v>0</v>
      </c>
      <c r="AP198" s="5">
        <v>320</v>
      </c>
      <c r="AQ198" s="5">
        <v>6</v>
      </c>
      <c r="AR198" s="5">
        <v>6</v>
      </c>
      <c r="AS198" s="5">
        <v>2</v>
      </c>
      <c r="AT198" s="5">
        <v>4320</v>
      </c>
      <c r="AU198" s="5">
        <v>4080</v>
      </c>
      <c r="AV198" s="5">
        <v>0</v>
      </c>
      <c r="AW198" s="5">
        <v>240</v>
      </c>
      <c r="AX198" s="5">
        <v>13</v>
      </c>
      <c r="AY198" s="5">
        <v>11</v>
      </c>
      <c r="AZ198" s="5">
        <v>2</v>
      </c>
      <c r="BA198" s="5">
        <v>7920</v>
      </c>
      <c r="BB198" s="5">
        <v>7480</v>
      </c>
      <c r="BC198" s="5">
        <v>0</v>
      </c>
      <c r="BD198" s="5">
        <v>440</v>
      </c>
      <c r="BE198" s="5">
        <v>20</v>
      </c>
      <c r="BF198" s="5">
        <v>14</v>
      </c>
      <c r="BG198" s="5">
        <v>3</v>
      </c>
      <c r="BH198" s="5">
        <v>10080</v>
      </c>
      <c r="BI198" s="5">
        <v>9520</v>
      </c>
      <c r="BJ198" s="5">
        <v>0</v>
      </c>
      <c r="BK198" s="5">
        <v>560</v>
      </c>
      <c r="BL198" s="5">
        <v>20</v>
      </c>
      <c r="BM198" s="5">
        <v>10</v>
      </c>
      <c r="BN198" s="5">
        <v>3</v>
      </c>
      <c r="BO198" s="5">
        <v>7200</v>
      </c>
      <c r="BP198" s="5">
        <v>6800</v>
      </c>
      <c r="BQ198" s="5">
        <v>0</v>
      </c>
      <c r="BR198" s="5">
        <v>400</v>
      </c>
      <c r="BS198" s="5">
        <v>22</v>
      </c>
      <c r="BT198" s="5">
        <v>17</v>
      </c>
      <c r="BU198" s="5">
        <v>3</v>
      </c>
      <c r="BV198" s="5">
        <v>12240</v>
      </c>
      <c r="BW198" s="5">
        <v>11560</v>
      </c>
      <c r="BX198" s="5">
        <v>0</v>
      </c>
      <c r="BY198" s="5">
        <v>680</v>
      </c>
    </row>
    <row r="199" spans="1:35">
      <c r="A199" s="5" t="s">
        <v>288</v>
      </c>
      <c r="B199" s="5">
        <v>2143012751</v>
      </c>
      <c r="C199" s="5" t="s">
        <v>295</v>
      </c>
      <c r="D199" s="5" t="s">
        <v>296</v>
      </c>
      <c r="F199" s="5" t="s">
        <v>984</v>
      </c>
      <c r="G199" s="5" t="s">
        <v>292</v>
      </c>
      <c r="H199" s="23">
        <f>VLOOKUP($B199,'2022年下学期'!$B:$AE,16,FALSE)</f>
        <v>3</v>
      </c>
      <c r="I199" s="23">
        <f>VLOOKUP($B199,'2022年下学期'!$B:$AE,17,FALSE)</f>
        <v>1</v>
      </c>
      <c r="J199" s="23">
        <f>VLOOKUP($B199,'2022年下学期'!$B:$AE,18,FALSE)</f>
        <v>1</v>
      </c>
      <c r="K199" s="23">
        <f t="shared" si="21"/>
        <v>7</v>
      </c>
      <c r="L199" s="23">
        <f t="shared" si="22"/>
        <v>1</v>
      </c>
      <c r="M199" s="23">
        <f t="shared" si="23"/>
        <v>2</v>
      </c>
      <c r="N199" s="5">
        <v>7</v>
      </c>
      <c r="O199" s="5">
        <v>1</v>
      </c>
      <c r="P199" s="5">
        <v>2</v>
      </c>
      <c r="Q199" s="5" t="s">
        <v>455</v>
      </c>
      <c r="R199" s="5">
        <v>0</v>
      </c>
      <c r="S199" s="5">
        <v>0</v>
      </c>
      <c r="T199" s="5">
        <v>1</v>
      </c>
      <c r="U199" s="5">
        <v>2</v>
      </c>
      <c r="V199" s="5">
        <v>2500</v>
      </c>
      <c r="W199" s="5">
        <f t="shared" si="24"/>
        <v>2500</v>
      </c>
      <c r="X199" s="5">
        <f t="shared" si="25"/>
        <v>1250</v>
      </c>
      <c r="Y199" s="5">
        <f t="shared" si="26"/>
        <v>2500</v>
      </c>
      <c r="AA199" s="5">
        <f t="shared" si="27"/>
        <v>5000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</row>
    <row r="200" spans="1:77">
      <c r="A200" s="5" t="s">
        <v>288</v>
      </c>
      <c r="B200" s="5">
        <v>2143012753</v>
      </c>
      <c r="C200" s="5" t="s">
        <v>296</v>
      </c>
      <c r="D200" s="5" t="s">
        <v>296</v>
      </c>
      <c r="E200" s="5" t="s">
        <v>37</v>
      </c>
      <c r="G200" s="5" t="s">
        <v>292</v>
      </c>
      <c r="H200" s="23">
        <f>VLOOKUP($B200,'2022年下学期'!$B:$AE,16,FALSE)</f>
        <v>125</v>
      </c>
      <c r="I200" s="23">
        <f>VLOOKUP($B200,'2022年下学期'!$B:$AE,17,FALSE)</f>
        <v>6</v>
      </c>
      <c r="J200" s="23">
        <f>VLOOKUP($B200,'2022年下学期'!$B:$AE,18,FALSE)</f>
        <v>10</v>
      </c>
      <c r="K200" s="23">
        <f t="shared" si="21"/>
        <v>128</v>
      </c>
      <c r="L200" s="23">
        <f t="shared" si="22"/>
        <v>6</v>
      </c>
      <c r="M200" s="23">
        <f t="shared" si="23"/>
        <v>11</v>
      </c>
      <c r="N200" s="5">
        <v>128</v>
      </c>
      <c r="O200" s="5">
        <v>6</v>
      </c>
      <c r="P200" s="5">
        <v>11</v>
      </c>
      <c r="Q200" s="5" t="s">
        <v>447</v>
      </c>
      <c r="R200" s="5">
        <v>0</v>
      </c>
      <c r="S200" s="5">
        <v>0</v>
      </c>
      <c r="T200" s="5">
        <v>6</v>
      </c>
      <c r="U200" s="5">
        <v>11</v>
      </c>
      <c r="W200" s="5">
        <f t="shared" si="24"/>
        <v>7100</v>
      </c>
      <c r="X200" s="5">
        <f t="shared" si="25"/>
        <v>5190.45454545455</v>
      </c>
      <c r="Y200" s="5">
        <f t="shared" si="26"/>
        <v>7000</v>
      </c>
      <c r="AA200" s="5">
        <f t="shared" si="27"/>
        <v>14100</v>
      </c>
      <c r="AB200" s="5">
        <v>141</v>
      </c>
      <c r="AC200" s="5">
        <v>93</v>
      </c>
      <c r="AD200" s="5">
        <v>11</v>
      </c>
      <c r="AE200" s="5">
        <v>66960</v>
      </c>
      <c r="AF200" s="5">
        <v>49995</v>
      </c>
      <c r="AG200" s="5">
        <v>12501</v>
      </c>
      <c r="AH200" s="5">
        <v>4464</v>
      </c>
      <c r="AI200" s="5">
        <v>4545</v>
      </c>
      <c r="AJ200" s="5">
        <v>16</v>
      </c>
      <c r="AK200" s="5">
        <v>11</v>
      </c>
      <c r="AL200" s="5">
        <v>1</v>
      </c>
      <c r="AM200" s="5">
        <v>7920</v>
      </c>
      <c r="AN200" s="5">
        <v>5913</v>
      </c>
      <c r="AO200" s="5">
        <v>1479</v>
      </c>
      <c r="AP200" s="5">
        <v>528</v>
      </c>
      <c r="AQ200" s="5">
        <v>25</v>
      </c>
      <c r="AR200" s="5">
        <v>15</v>
      </c>
      <c r="AS200" s="5">
        <v>2</v>
      </c>
      <c r="AT200" s="5">
        <v>10800</v>
      </c>
      <c r="AU200" s="5">
        <v>8064</v>
      </c>
      <c r="AV200" s="5">
        <v>2016</v>
      </c>
      <c r="AW200" s="5">
        <v>720</v>
      </c>
      <c r="AX200" s="5">
        <v>27</v>
      </c>
      <c r="AY200" s="5">
        <v>16</v>
      </c>
      <c r="AZ200" s="5">
        <v>2</v>
      </c>
      <c r="BA200" s="5">
        <v>11520</v>
      </c>
      <c r="BB200" s="5">
        <v>8601</v>
      </c>
      <c r="BC200" s="5">
        <v>2151</v>
      </c>
      <c r="BD200" s="5">
        <v>768</v>
      </c>
      <c r="BE200" s="5">
        <v>20</v>
      </c>
      <c r="BF200" s="5">
        <v>12</v>
      </c>
      <c r="BG200" s="5">
        <v>2</v>
      </c>
      <c r="BH200" s="5">
        <v>8640</v>
      </c>
      <c r="BI200" s="5">
        <v>6451</v>
      </c>
      <c r="BJ200" s="5">
        <v>1613</v>
      </c>
      <c r="BK200" s="5">
        <v>576</v>
      </c>
      <c r="BL200" s="5">
        <v>22</v>
      </c>
      <c r="BM200" s="5">
        <v>13</v>
      </c>
      <c r="BN200" s="5">
        <v>2</v>
      </c>
      <c r="BO200" s="5">
        <v>9360</v>
      </c>
      <c r="BP200" s="5">
        <v>6989</v>
      </c>
      <c r="BQ200" s="5">
        <v>1747</v>
      </c>
      <c r="BR200" s="5">
        <v>624</v>
      </c>
      <c r="BS200" s="5">
        <v>31</v>
      </c>
      <c r="BT200" s="5">
        <v>26</v>
      </c>
      <c r="BU200" s="5">
        <v>2</v>
      </c>
      <c r="BV200" s="5">
        <v>18720</v>
      </c>
      <c r="BW200" s="5">
        <v>13977</v>
      </c>
      <c r="BX200" s="5">
        <v>3495</v>
      </c>
      <c r="BY200" s="5">
        <v>1248</v>
      </c>
    </row>
    <row r="201" spans="1:35">
      <c r="A201" s="5" t="s">
        <v>288</v>
      </c>
      <c r="B201" s="5">
        <v>2143012756</v>
      </c>
      <c r="C201" s="5" t="s">
        <v>297</v>
      </c>
      <c r="D201" s="5" t="s">
        <v>296</v>
      </c>
      <c r="F201" s="5" t="s">
        <v>984</v>
      </c>
      <c r="G201" s="5" t="s">
        <v>292</v>
      </c>
      <c r="H201" s="23">
        <f>VLOOKUP($B201,'2022年下学期'!$B:$AE,16,FALSE)</f>
        <v>5</v>
      </c>
      <c r="I201" s="23">
        <f>VLOOKUP($B201,'2022年下学期'!$B:$AE,17,FALSE)</f>
        <v>1</v>
      </c>
      <c r="J201" s="23">
        <f>VLOOKUP($B201,'2022年下学期'!$B:$AE,18,FALSE)</f>
        <v>2</v>
      </c>
      <c r="K201" s="23">
        <f t="shared" si="21"/>
        <v>7</v>
      </c>
      <c r="L201" s="23">
        <f t="shared" si="22"/>
        <v>1</v>
      </c>
      <c r="M201" s="23">
        <f t="shared" si="23"/>
        <v>2</v>
      </c>
      <c r="N201" s="5">
        <v>7</v>
      </c>
      <c r="O201" s="5">
        <v>1</v>
      </c>
      <c r="P201" s="5">
        <v>2</v>
      </c>
      <c r="Q201" s="5" t="s">
        <v>455</v>
      </c>
      <c r="R201" s="5">
        <v>0</v>
      </c>
      <c r="S201" s="5">
        <v>0</v>
      </c>
      <c r="T201" s="5">
        <v>1</v>
      </c>
      <c r="U201" s="5">
        <v>2</v>
      </c>
      <c r="W201" s="5">
        <f t="shared" si="24"/>
        <v>0</v>
      </c>
      <c r="X201" s="5">
        <f t="shared" si="25"/>
        <v>0</v>
      </c>
      <c r="Y201" s="5">
        <f t="shared" si="26"/>
        <v>0</v>
      </c>
      <c r="AA201" s="5">
        <f t="shared" si="27"/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</row>
    <row r="202" spans="1:77">
      <c r="A202" s="5" t="s">
        <v>288</v>
      </c>
      <c r="B202" s="5">
        <v>2143012758</v>
      </c>
      <c r="C202" s="5" t="s">
        <v>298</v>
      </c>
      <c r="D202" s="5" t="s">
        <v>291</v>
      </c>
      <c r="F202" s="5" t="s">
        <v>985</v>
      </c>
      <c r="G202" s="5" t="s">
        <v>292</v>
      </c>
      <c r="H202" s="23">
        <f>VLOOKUP($B202,'2022年下学期'!$B:$AE,16,FALSE)</f>
        <v>7</v>
      </c>
      <c r="I202" s="23">
        <f>VLOOKUP($B202,'2022年下学期'!$B:$AE,17,FALSE)</f>
        <v>1</v>
      </c>
      <c r="J202" s="23">
        <f>VLOOKUP($B202,'2022年下学期'!$B:$AE,18,FALSE)</f>
        <v>4</v>
      </c>
      <c r="K202" s="23">
        <f t="shared" si="21"/>
        <v>14</v>
      </c>
      <c r="L202" s="23">
        <f t="shared" si="22"/>
        <v>2</v>
      </c>
      <c r="M202" s="23">
        <f t="shared" si="23"/>
        <v>4</v>
      </c>
      <c r="N202" s="5">
        <v>14</v>
      </c>
      <c r="O202" s="5">
        <v>2</v>
      </c>
      <c r="P202" s="5">
        <v>4</v>
      </c>
      <c r="Q202" s="5" t="s">
        <v>455</v>
      </c>
      <c r="R202" s="5">
        <v>0</v>
      </c>
      <c r="S202" s="5">
        <v>0</v>
      </c>
      <c r="T202" s="5">
        <v>2</v>
      </c>
      <c r="U202" s="5">
        <v>4</v>
      </c>
      <c r="W202" s="5">
        <f t="shared" si="24"/>
        <v>4800</v>
      </c>
      <c r="X202" s="5">
        <f t="shared" si="25"/>
        <v>3180</v>
      </c>
      <c r="Y202" s="5">
        <f t="shared" si="26"/>
        <v>0</v>
      </c>
      <c r="AA202" s="5">
        <f t="shared" si="27"/>
        <v>4800</v>
      </c>
      <c r="AB202" s="5">
        <v>11</v>
      </c>
      <c r="AC202" s="5">
        <v>11</v>
      </c>
      <c r="AD202" s="5">
        <v>4</v>
      </c>
      <c r="AE202" s="5">
        <v>7920</v>
      </c>
      <c r="AF202" s="5">
        <v>7920</v>
      </c>
      <c r="AG202" s="5">
        <v>0</v>
      </c>
      <c r="AH202" s="5">
        <v>0</v>
      </c>
      <c r="AI202" s="5">
        <v>1980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4</v>
      </c>
      <c r="AY202" s="5">
        <v>4</v>
      </c>
      <c r="AZ202" s="5">
        <v>2</v>
      </c>
      <c r="BA202" s="5">
        <v>2880</v>
      </c>
      <c r="BB202" s="5">
        <v>2880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7</v>
      </c>
      <c r="BT202" s="5">
        <v>7</v>
      </c>
      <c r="BU202" s="5">
        <v>2</v>
      </c>
      <c r="BV202" s="5">
        <v>5040</v>
      </c>
      <c r="BW202" s="5">
        <v>5040</v>
      </c>
      <c r="BX202" s="5">
        <v>0</v>
      </c>
      <c r="BY202" s="5">
        <v>0</v>
      </c>
    </row>
    <row r="203" spans="1:70">
      <c r="A203" s="5" t="s">
        <v>288</v>
      </c>
      <c r="B203" s="5">
        <v>2143012761</v>
      </c>
      <c r="C203" s="5" t="s">
        <v>299</v>
      </c>
      <c r="D203" s="5" t="s">
        <v>299</v>
      </c>
      <c r="E203" s="5" t="s">
        <v>37</v>
      </c>
      <c r="G203" s="5" t="s">
        <v>290</v>
      </c>
      <c r="H203" s="23">
        <f>VLOOKUP($B203,'2022年下学期'!$B:$AE,16,FALSE)</f>
        <v>44</v>
      </c>
      <c r="I203" s="23">
        <f>VLOOKUP($B203,'2022年下学期'!$B:$AE,17,FALSE)</f>
        <v>4</v>
      </c>
      <c r="J203" s="23">
        <f>VLOOKUP($B203,'2022年下学期'!$B:$AE,18,FALSE)</f>
        <v>6</v>
      </c>
      <c r="K203" s="23">
        <f t="shared" si="21"/>
        <v>45</v>
      </c>
      <c r="L203" s="23">
        <f t="shared" si="22"/>
        <v>4</v>
      </c>
      <c r="M203" s="23">
        <f t="shared" si="23"/>
        <v>5</v>
      </c>
      <c r="N203" s="5">
        <v>45</v>
      </c>
      <c r="O203" s="5">
        <v>4</v>
      </c>
      <c r="P203" s="5">
        <v>5</v>
      </c>
      <c r="Q203" s="5" t="s">
        <v>455</v>
      </c>
      <c r="R203" s="5">
        <v>0</v>
      </c>
      <c r="S203" s="5">
        <v>0</v>
      </c>
      <c r="T203" s="5">
        <v>4</v>
      </c>
      <c r="U203" s="5">
        <v>5</v>
      </c>
      <c r="W203" s="5">
        <f t="shared" si="24"/>
        <v>9000</v>
      </c>
      <c r="X203" s="5">
        <f t="shared" si="25"/>
        <v>4092</v>
      </c>
      <c r="Y203" s="5">
        <f t="shared" si="26"/>
        <v>9200</v>
      </c>
      <c r="AA203" s="5">
        <f t="shared" si="27"/>
        <v>18200</v>
      </c>
      <c r="AB203" s="5">
        <v>45</v>
      </c>
      <c r="AC203" s="5">
        <v>30</v>
      </c>
      <c r="AD203" s="5">
        <v>6</v>
      </c>
      <c r="AE203" s="5">
        <v>21600</v>
      </c>
      <c r="AF203" s="5">
        <v>15552</v>
      </c>
      <c r="AG203" s="5">
        <v>3888</v>
      </c>
      <c r="AH203" s="5">
        <v>2160</v>
      </c>
      <c r="AI203" s="5">
        <v>2592</v>
      </c>
      <c r="AJ203" s="5">
        <v>10</v>
      </c>
      <c r="AK203" s="5">
        <v>7</v>
      </c>
      <c r="AL203" s="5">
        <v>1</v>
      </c>
      <c r="AM203" s="5">
        <v>5040</v>
      </c>
      <c r="AN203" s="5">
        <v>3629</v>
      </c>
      <c r="AO203" s="5">
        <v>907</v>
      </c>
      <c r="AP203" s="5">
        <v>504</v>
      </c>
      <c r="AQ203" s="5">
        <v>9</v>
      </c>
      <c r="AR203" s="5">
        <v>3</v>
      </c>
      <c r="AS203" s="5">
        <v>1</v>
      </c>
      <c r="AT203" s="5">
        <v>2160</v>
      </c>
      <c r="AU203" s="5">
        <v>1555</v>
      </c>
      <c r="AV203" s="5">
        <v>389</v>
      </c>
      <c r="AW203" s="5">
        <v>216</v>
      </c>
      <c r="AX203" s="5">
        <v>12</v>
      </c>
      <c r="AY203" s="5">
        <v>7</v>
      </c>
      <c r="AZ203" s="5">
        <v>2</v>
      </c>
      <c r="BA203" s="5">
        <v>5040</v>
      </c>
      <c r="BB203" s="5">
        <v>3629</v>
      </c>
      <c r="BC203" s="5">
        <v>907</v>
      </c>
      <c r="BD203" s="5">
        <v>504</v>
      </c>
      <c r="BL203" s="5">
        <v>15</v>
      </c>
      <c r="BM203" s="5">
        <v>13</v>
      </c>
      <c r="BN203" s="5">
        <v>2</v>
      </c>
      <c r="BO203" s="5">
        <v>9360</v>
      </c>
      <c r="BP203" s="5">
        <v>6739</v>
      </c>
      <c r="BQ203" s="5">
        <v>1685</v>
      </c>
      <c r="BR203" s="5">
        <v>936</v>
      </c>
    </row>
    <row r="204" spans="1:77">
      <c r="A204" s="5" t="s">
        <v>288</v>
      </c>
      <c r="B204" s="5">
        <v>2143012763</v>
      </c>
      <c r="C204" s="5" t="s">
        <v>300</v>
      </c>
      <c r="D204" s="5" t="s">
        <v>300</v>
      </c>
      <c r="E204" s="5" t="s">
        <v>37</v>
      </c>
      <c r="G204" s="5" t="s">
        <v>292</v>
      </c>
      <c r="H204" s="23">
        <f>VLOOKUP($B204,'2022年下学期'!$B:$AE,16,FALSE)</f>
        <v>36</v>
      </c>
      <c r="I204" s="23">
        <f>VLOOKUP($B204,'2022年下学期'!$B:$AE,17,FALSE)</f>
        <v>6</v>
      </c>
      <c r="J204" s="23">
        <f>VLOOKUP($B204,'2022年下学期'!$B:$AE,18,FALSE)</f>
        <v>9</v>
      </c>
      <c r="K204" s="23">
        <f t="shared" si="21"/>
        <v>45</v>
      </c>
      <c r="L204" s="23">
        <f t="shared" si="22"/>
        <v>6</v>
      </c>
      <c r="M204" s="23">
        <f t="shared" si="23"/>
        <v>8</v>
      </c>
      <c r="N204" s="5">
        <v>45</v>
      </c>
      <c r="O204" s="5">
        <v>6</v>
      </c>
      <c r="P204" s="5">
        <v>8</v>
      </c>
      <c r="Q204" s="5" t="s">
        <v>447</v>
      </c>
      <c r="R204" s="5">
        <v>0</v>
      </c>
      <c r="S204" s="5">
        <v>0</v>
      </c>
      <c r="T204" s="5">
        <v>6</v>
      </c>
      <c r="U204" s="5">
        <v>8</v>
      </c>
      <c r="W204" s="5">
        <f t="shared" si="24"/>
        <v>13600</v>
      </c>
      <c r="X204" s="5">
        <f t="shared" si="25"/>
        <v>6910.66666666667</v>
      </c>
      <c r="Y204" s="5">
        <f t="shared" si="26"/>
        <v>13800</v>
      </c>
      <c r="AA204" s="5">
        <f t="shared" si="27"/>
        <v>27400</v>
      </c>
      <c r="AB204" s="5">
        <v>48</v>
      </c>
      <c r="AC204" s="5">
        <v>43</v>
      </c>
      <c r="AD204" s="5">
        <v>6</v>
      </c>
      <c r="AE204" s="5">
        <v>30960</v>
      </c>
      <c r="AF204" s="5">
        <v>27864</v>
      </c>
      <c r="AH204" s="5">
        <v>3096</v>
      </c>
      <c r="AI204" s="5">
        <v>4644</v>
      </c>
      <c r="AJ204" s="5">
        <v>6</v>
      </c>
      <c r="AK204" s="5">
        <v>3</v>
      </c>
      <c r="AL204" s="5">
        <v>1</v>
      </c>
      <c r="AM204" s="5">
        <v>2160</v>
      </c>
      <c r="AN204" s="5">
        <v>1944</v>
      </c>
      <c r="AP204" s="5">
        <v>216</v>
      </c>
      <c r="AQ204" s="5">
        <v>8</v>
      </c>
      <c r="AR204" s="5">
        <v>8</v>
      </c>
      <c r="AS204" s="5">
        <v>1</v>
      </c>
      <c r="AT204" s="5">
        <v>5760</v>
      </c>
      <c r="AU204" s="5">
        <v>5184</v>
      </c>
      <c r="AW204" s="5">
        <v>576</v>
      </c>
      <c r="AX204" s="5">
        <v>6</v>
      </c>
      <c r="AY204" s="5">
        <v>6</v>
      </c>
      <c r="AZ204" s="5">
        <v>1</v>
      </c>
      <c r="BA204" s="5">
        <v>4320</v>
      </c>
      <c r="BB204" s="5">
        <v>3888</v>
      </c>
      <c r="BD204" s="5">
        <v>432</v>
      </c>
      <c r="BE204" s="5">
        <v>10</v>
      </c>
      <c r="BF204" s="5">
        <v>9</v>
      </c>
      <c r="BG204" s="5">
        <v>1</v>
      </c>
      <c r="BH204" s="5">
        <v>6480</v>
      </c>
      <c r="BI204" s="5">
        <v>5832</v>
      </c>
      <c r="BK204" s="5">
        <v>648</v>
      </c>
      <c r="BL204" s="5">
        <v>6</v>
      </c>
      <c r="BM204" s="5">
        <v>5</v>
      </c>
      <c r="BN204" s="5">
        <v>1</v>
      </c>
      <c r="BO204" s="5">
        <v>3600</v>
      </c>
      <c r="BP204" s="5">
        <v>3240</v>
      </c>
      <c r="BR204" s="5">
        <v>360</v>
      </c>
      <c r="BS204" s="5">
        <v>12</v>
      </c>
      <c r="BT204" s="5">
        <v>12</v>
      </c>
      <c r="BU204" s="5">
        <v>1</v>
      </c>
      <c r="BV204" s="5">
        <v>8640</v>
      </c>
      <c r="BW204" s="5">
        <v>7776</v>
      </c>
      <c r="BY204" s="5">
        <v>864</v>
      </c>
    </row>
    <row r="205" spans="1:77">
      <c r="A205" s="5" t="s">
        <v>288</v>
      </c>
      <c r="B205" s="5">
        <v>2143012769</v>
      </c>
      <c r="C205" s="5" t="s">
        <v>301</v>
      </c>
      <c r="D205" s="5" t="s">
        <v>301</v>
      </c>
      <c r="E205" s="5" t="s">
        <v>37</v>
      </c>
      <c r="G205" s="5" t="s">
        <v>292</v>
      </c>
      <c r="H205" s="23">
        <f>VLOOKUP($B205,'2022年下学期'!$B:$AE,16,FALSE)</f>
        <v>456</v>
      </c>
      <c r="I205" s="23">
        <f>VLOOKUP($B205,'2022年下学期'!$B:$AE,17,FALSE)</f>
        <v>12</v>
      </c>
      <c r="J205" s="23">
        <f>VLOOKUP($B205,'2022年下学期'!$B:$AE,18,FALSE)</f>
        <v>30</v>
      </c>
      <c r="K205" s="23">
        <f t="shared" si="21"/>
        <v>511</v>
      </c>
      <c r="L205" s="23">
        <f t="shared" si="22"/>
        <v>12</v>
      </c>
      <c r="M205" s="23">
        <f t="shared" si="23"/>
        <v>25</v>
      </c>
      <c r="N205" s="5">
        <v>511</v>
      </c>
      <c r="O205" s="5">
        <v>12</v>
      </c>
      <c r="P205" s="5">
        <v>25</v>
      </c>
      <c r="Q205" s="5" t="s">
        <v>447</v>
      </c>
      <c r="R205" s="5">
        <v>0</v>
      </c>
      <c r="S205" s="5">
        <v>0</v>
      </c>
      <c r="T205" s="5">
        <v>12</v>
      </c>
      <c r="U205" s="5">
        <v>25</v>
      </c>
      <c r="W205" s="5">
        <f t="shared" si="24"/>
        <v>0</v>
      </c>
      <c r="X205" s="5">
        <f t="shared" si="25"/>
        <v>6969.86666666667</v>
      </c>
      <c r="Y205" s="5">
        <f t="shared" si="26"/>
        <v>0</v>
      </c>
      <c r="AA205" s="5">
        <f t="shared" si="27"/>
        <v>0</v>
      </c>
      <c r="AB205" s="5">
        <v>511</v>
      </c>
      <c r="AC205" s="5">
        <v>222</v>
      </c>
      <c r="AD205" s="5">
        <v>21</v>
      </c>
      <c r="AE205" s="5">
        <v>159840</v>
      </c>
      <c r="AF205" s="5">
        <v>146367.2</v>
      </c>
      <c r="AG205" s="5">
        <v>2816.8</v>
      </c>
      <c r="AH205" s="5">
        <v>10656</v>
      </c>
      <c r="AI205" s="5">
        <v>6969.86666666667</v>
      </c>
      <c r="AJ205" s="5">
        <v>65</v>
      </c>
      <c r="AK205" s="5">
        <v>26</v>
      </c>
      <c r="AL205" s="5">
        <v>3</v>
      </c>
      <c r="AM205" s="5">
        <v>18720</v>
      </c>
      <c r="AN205" s="5">
        <v>13977.6</v>
      </c>
      <c r="AO205" s="5">
        <v>469</v>
      </c>
      <c r="AP205" s="5">
        <v>1248</v>
      </c>
      <c r="AQ205" s="5">
        <v>79</v>
      </c>
      <c r="AR205" s="5">
        <v>32</v>
      </c>
      <c r="AS205" s="5">
        <v>3</v>
      </c>
      <c r="AT205" s="5">
        <v>23040</v>
      </c>
      <c r="AU205" s="5">
        <v>17203.2</v>
      </c>
      <c r="AV205" s="5">
        <v>469</v>
      </c>
      <c r="AW205" s="5">
        <v>1536</v>
      </c>
      <c r="AX205" s="5">
        <v>90</v>
      </c>
      <c r="AY205" s="5">
        <v>31</v>
      </c>
      <c r="AZ205" s="5">
        <v>3</v>
      </c>
      <c r="BA205" s="5">
        <v>22320</v>
      </c>
      <c r="BB205" s="5">
        <v>16665.6</v>
      </c>
      <c r="BC205" s="5">
        <v>469</v>
      </c>
      <c r="BD205" s="5">
        <v>1488</v>
      </c>
      <c r="BE205" s="5">
        <v>80</v>
      </c>
      <c r="BF205" s="5">
        <v>33</v>
      </c>
      <c r="BG205" s="5">
        <v>4</v>
      </c>
      <c r="BH205" s="5">
        <v>23760</v>
      </c>
      <c r="BI205" s="5">
        <v>17740.8</v>
      </c>
      <c r="BJ205" s="5">
        <v>469</v>
      </c>
      <c r="BK205" s="5">
        <v>1584</v>
      </c>
      <c r="BL205" s="5">
        <v>99</v>
      </c>
      <c r="BM205" s="5">
        <v>47</v>
      </c>
      <c r="BN205" s="5">
        <v>4</v>
      </c>
      <c r="BO205" s="5">
        <v>33840</v>
      </c>
      <c r="BP205" s="5">
        <v>25267.2</v>
      </c>
      <c r="BQ205" s="5">
        <v>469</v>
      </c>
      <c r="BR205" s="5">
        <v>2256</v>
      </c>
      <c r="BS205" s="5">
        <v>98</v>
      </c>
      <c r="BT205" s="5">
        <v>53</v>
      </c>
      <c r="BU205" s="5">
        <v>4</v>
      </c>
      <c r="BV205" s="5">
        <v>38160</v>
      </c>
      <c r="BW205" s="5">
        <v>28492.8</v>
      </c>
      <c r="BX205" s="5">
        <v>469</v>
      </c>
      <c r="BY205" s="5">
        <v>2544</v>
      </c>
    </row>
    <row r="206" spans="1:35">
      <c r="A206" s="5" t="s">
        <v>288</v>
      </c>
      <c r="B206" s="5">
        <v>2143012914</v>
      </c>
      <c r="C206" s="5" t="s">
        <v>302</v>
      </c>
      <c r="D206" s="5" t="s">
        <v>294</v>
      </c>
      <c r="F206" s="5" t="s">
        <v>986</v>
      </c>
      <c r="G206" s="5" t="s">
        <v>290</v>
      </c>
      <c r="H206" s="23">
        <f>VLOOKUP($B206,'2022年下学期'!$B:$AE,16,FALSE)</f>
        <v>0</v>
      </c>
      <c r="I206" s="23">
        <f>VLOOKUP($B206,'2022年下学期'!$B:$AE,17,FALSE)</f>
        <v>0</v>
      </c>
      <c r="J206" s="23">
        <f>VLOOKUP($B206,'2022年下学期'!$B:$AE,18,FALSE)</f>
        <v>1</v>
      </c>
      <c r="K206" s="23">
        <f t="shared" si="21"/>
        <v>7</v>
      </c>
      <c r="L206" s="23">
        <f t="shared" si="22"/>
        <v>1</v>
      </c>
      <c r="M206" s="23">
        <f t="shared" si="23"/>
        <v>1</v>
      </c>
      <c r="N206" s="5">
        <v>7</v>
      </c>
      <c r="O206" s="5">
        <v>1</v>
      </c>
      <c r="P206" s="5">
        <v>1</v>
      </c>
      <c r="Q206" s="5" t="s">
        <v>455</v>
      </c>
      <c r="R206" s="5">
        <v>0</v>
      </c>
      <c r="S206" s="5">
        <v>0</v>
      </c>
      <c r="T206" s="5">
        <v>1</v>
      </c>
      <c r="U206" s="5">
        <v>1</v>
      </c>
      <c r="W206" s="5">
        <f t="shared" si="24"/>
        <v>0</v>
      </c>
      <c r="X206" s="5">
        <f t="shared" si="25"/>
        <v>0</v>
      </c>
      <c r="Y206" s="5">
        <f t="shared" si="26"/>
        <v>0</v>
      </c>
      <c r="AA206" s="5">
        <f t="shared" si="27"/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</row>
    <row r="207" spans="1:98">
      <c r="A207" s="5" t="s">
        <v>288</v>
      </c>
      <c r="B207" s="5">
        <v>3143011114</v>
      </c>
      <c r="C207" s="5" t="s">
        <v>303</v>
      </c>
      <c r="D207" s="5" t="s">
        <v>303</v>
      </c>
      <c r="E207" s="5" t="s">
        <v>987</v>
      </c>
      <c r="G207" s="5" t="s">
        <v>304</v>
      </c>
      <c r="H207" s="23">
        <f>VLOOKUP($B207,'2022年下学期'!$B:$AE,16,FALSE)</f>
        <v>501</v>
      </c>
      <c r="I207" s="23">
        <f>VLOOKUP($B207,'2022年下学期'!$B:$AE,17,FALSE)</f>
        <v>12</v>
      </c>
      <c r="J207" s="23">
        <f>VLOOKUP($B207,'2022年下学期'!$B:$AE,18,FALSE)</f>
        <v>30</v>
      </c>
      <c r="K207" s="23">
        <f t="shared" si="21"/>
        <v>589</v>
      </c>
      <c r="L207" s="23">
        <f t="shared" si="22"/>
        <v>14</v>
      </c>
      <c r="M207" s="23">
        <f t="shared" si="23"/>
        <v>38</v>
      </c>
      <c r="N207" s="5">
        <v>589</v>
      </c>
      <c r="O207" s="5">
        <v>0</v>
      </c>
      <c r="P207" s="5">
        <v>0</v>
      </c>
      <c r="Q207" s="5" t="s">
        <v>445</v>
      </c>
      <c r="R207" s="5">
        <v>14</v>
      </c>
      <c r="S207" s="5">
        <v>38</v>
      </c>
      <c r="T207" s="5">
        <v>14</v>
      </c>
      <c r="U207" s="5">
        <v>38</v>
      </c>
      <c r="W207" s="5">
        <f t="shared" si="24"/>
        <v>0</v>
      </c>
      <c r="X207" s="5">
        <f t="shared" si="25"/>
        <v>8020.48780487805</v>
      </c>
      <c r="Y207" s="5">
        <f t="shared" si="26"/>
        <v>0</v>
      </c>
      <c r="AA207" s="5">
        <f t="shared" si="27"/>
        <v>0</v>
      </c>
      <c r="AB207" s="5">
        <v>617</v>
      </c>
      <c r="AC207" s="5">
        <v>513</v>
      </c>
      <c r="AD207" s="5">
        <v>41</v>
      </c>
      <c r="AE207" s="5">
        <v>369360</v>
      </c>
      <c r="AF207" s="5">
        <v>328840</v>
      </c>
      <c r="AG207" s="5">
        <v>12720</v>
      </c>
      <c r="AH207" s="5">
        <v>27800</v>
      </c>
      <c r="AI207" s="5">
        <v>8020.48780487805</v>
      </c>
      <c r="BZ207" s="5">
        <v>177</v>
      </c>
      <c r="CA207" s="5">
        <v>167</v>
      </c>
      <c r="CB207" s="5">
        <v>17</v>
      </c>
      <c r="CC207" s="5">
        <v>120240</v>
      </c>
      <c r="CD207" s="5">
        <v>90848</v>
      </c>
      <c r="CE207" s="5">
        <v>22712</v>
      </c>
      <c r="CF207" s="5">
        <v>6680</v>
      </c>
      <c r="CG207" s="5">
        <v>212</v>
      </c>
      <c r="CH207" s="5">
        <v>164</v>
      </c>
      <c r="CI207" s="5">
        <v>22</v>
      </c>
      <c r="CJ207" s="5">
        <v>118080</v>
      </c>
      <c r="CK207" s="5">
        <v>89216</v>
      </c>
      <c r="CL207" s="5">
        <v>22304</v>
      </c>
      <c r="CM207" s="5">
        <v>6560</v>
      </c>
      <c r="CN207" s="5">
        <v>228</v>
      </c>
      <c r="CO207" s="5">
        <v>182</v>
      </c>
      <c r="CP207" s="5">
        <v>20</v>
      </c>
      <c r="CQ207" s="5">
        <v>131040</v>
      </c>
      <c r="CR207" s="5">
        <v>93184</v>
      </c>
      <c r="CS207" s="5">
        <v>23296</v>
      </c>
      <c r="CT207" s="5">
        <v>14560</v>
      </c>
    </row>
    <row r="208" spans="1:98">
      <c r="A208" s="5" t="s">
        <v>288</v>
      </c>
      <c r="B208" s="5">
        <v>3143011115</v>
      </c>
      <c r="C208" s="5" t="s">
        <v>305</v>
      </c>
      <c r="D208" s="5" t="s">
        <v>305</v>
      </c>
      <c r="E208" s="5" t="s">
        <v>37</v>
      </c>
      <c r="G208" s="5" t="s">
        <v>304</v>
      </c>
      <c r="H208" s="23">
        <f>VLOOKUP($B208,'2022年下学期'!$B:$AE,16,FALSE)</f>
        <v>246</v>
      </c>
      <c r="I208" s="23">
        <f>VLOOKUP($B208,'2022年下学期'!$B:$AE,17,FALSE)</f>
        <v>6</v>
      </c>
      <c r="J208" s="23">
        <f>VLOOKUP($B208,'2022年下学期'!$B:$AE,18,FALSE)</f>
        <v>21</v>
      </c>
      <c r="K208" s="23">
        <f t="shared" si="21"/>
        <v>317</v>
      </c>
      <c r="L208" s="23">
        <f t="shared" si="22"/>
        <v>7</v>
      </c>
      <c r="M208" s="23">
        <f t="shared" si="23"/>
        <v>25</v>
      </c>
      <c r="N208" s="5">
        <v>317</v>
      </c>
      <c r="O208" s="5">
        <v>0</v>
      </c>
      <c r="P208" s="5">
        <v>0</v>
      </c>
      <c r="Q208" s="5" t="s">
        <v>445</v>
      </c>
      <c r="R208" s="5">
        <v>7</v>
      </c>
      <c r="S208" s="5">
        <v>25</v>
      </c>
      <c r="T208" s="5">
        <v>7</v>
      </c>
      <c r="U208" s="5">
        <v>25</v>
      </c>
      <c r="W208" s="5">
        <f t="shared" si="24"/>
        <v>0</v>
      </c>
      <c r="X208" s="5">
        <f t="shared" si="25"/>
        <v>5870.77272727273</v>
      </c>
      <c r="Y208" s="5">
        <f t="shared" si="26"/>
        <v>0</v>
      </c>
      <c r="AA208" s="5">
        <f t="shared" si="27"/>
        <v>0</v>
      </c>
      <c r="AB208" s="5">
        <v>316</v>
      </c>
      <c r="AC208" s="5">
        <v>226</v>
      </c>
      <c r="AD208" s="5">
        <v>22</v>
      </c>
      <c r="AE208" s="5">
        <v>174200</v>
      </c>
      <c r="AF208" s="5">
        <v>129157</v>
      </c>
      <c r="AG208" s="5">
        <v>27563</v>
      </c>
      <c r="AH208" s="5">
        <v>17480</v>
      </c>
      <c r="AI208" s="5">
        <v>5870.77272727273</v>
      </c>
      <c r="BZ208" s="5">
        <v>91</v>
      </c>
      <c r="CA208" s="5">
        <v>59</v>
      </c>
      <c r="CB208" s="5">
        <v>7</v>
      </c>
      <c r="CC208" s="5">
        <v>45920</v>
      </c>
      <c r="CD208" s="5">
        <v>35617</v>
      </c>
      <c r="CE208" s="5">
        <v>7623</v>
      </c>
      <c r="CF208" s="5">
        <v>2360</v>
      </c>
      <c r="CG208" s="5">
        <v>94</v>
      </c>
      <c r="CH208" s="5">
        <v>77</v>
      </c>
      <c r="CI208" s="5">
        <v>10</v>
      </c>
      <c r="CJ208" s="5">
        <v>58600</v>
      </c>
      <c r="CK208" s="5">
        <v>41698</v>
      </c>
      <c r="CL208" s="5">
        <v>8942</v>
      </c>
      <c r="CM208" s="5">
        <v>7840</v>
      </c>
      <c r="CN208" s="5">
        <v>131</v>
      </c>
      <c r="CO208" s="5">
        <v>90</v>
      </c>
      <c r="CP208" s="5">
        <v>10</v>
      </c>
      <c r="CQ208" s="5">
        <v>69680</v>
      </c>
      <c r="CR208" s="5">
        <v>51842</v>
      </c>
      <c r="CS208" s="5">
        <v>10998</v>
      </c>
      <c r="CT208" s="5">
        <v>7280</v>
      </c>
    </row>
    <row r="209" spans="1:35">
      <c r="A209" s="5" t="s">
        <v>288</v>
      </c>
      <c r="B209" s="5">
        <v>3143011116</v>
      </c>
      <c r="C209" s="5" t="s">
        <v>306</v>
      </c>
      <c r="D209" s="5" t="s">
        <v>303</v>
      </c>
      <c r="F209" s="5" t="s">
        <v>988</v>
      </c>
      <c r="G209" s="5" t="s">
        <v>304</v>
      </c>
      <c r="H209" s="23">
        <f>VLOOKUP($B209,'2022年下学期'!$B:$AE,16,FALSE)</f>
        <v>29</v>
      </c>
      <c r="I209" s="23">
        <f>VLOOKUP($B209,'2022年下学期'!$B:$AE,17,FALSE)</f>
        <v>1</v>
      </c>
      <c r="J209" s="23">
        <f>VLOOKUP($B209,'2022年下学期'!$B:$AE,18,FALSE)</f>
        <v>6</v>
      </c>
      <c r="K209" s="23">
        <f t="shared" si="21"/>
        <v>31</v>
      </c>
      <c r="L209" s="23">
        <f t="shared" si="22"/>
        <v>1</v>
      </c>
      <c r="M209" s="23">
        <f t="shared" si="23"/>
        <v>4</v>
      </c>
      <c r="N209" s="5">
        <v>31</v>
      </c>
      <c r="O209" s="5">
        <v>0</v>
      </c>
      <c r="P209" s="5">
        <v>0</v>
      </c>
      <c r="Q209" s="5" t="s">
        <v>445</v>
      </c>
      <c r="R209" s="5">
        <v>1</v>
      </c>
      <c r="S209" s="5">
        <v>4</v>
      </c>
      <c r="T209" s="5">
        <v>1</v>
      </c>
      <c r="U209" s="5">
        <v>4</v>
      </c>
      <c r="W209" s="5">
        <f t="shared" si="24"/>
        <v>2800</v>
      </c>
      <c r="X209" s="5">
        <f t="shared" si="25"/>
        <v>700</v>
      </c>
      <c r="Y209" s="5">
        <f t="shared" si="26"/>
        <v>3200</v>
      </c>
      <c r="AA209" s="5">
        <f t="shared" si="27"/>
        <v>6000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</row>
    <row r="210" spans="1:77">
      <c r="A210" s="5" t="s">
        <v>307</v>
      </c>
      <c r="B210" s="5">
        <v>2143011180</v>
      </c>
      <c r="C210" s="5" t="s">
        <v>308</v>
      </c>
      <c r="D210" s="5" t="s">
        <v>308</v>
      </c>
      <c r="E210" s="5" t="s">
        <v>37</v>
      </c>
      <c r="G210" s="5" t="s">
        <v>309</v>
      </c>
      <c r="H210" s="23">
        <f>VLOOKUP($B210,'2022年下学期'!$B:$AE,16,FALSE)</f>
        <v>2298</v>
      </c>
      <c r="I210" s="23">
        <f>VLOOKUP($B210,'2022年下学期'!$B:$AE,17,FALSE)</f>
        <v>45</v>
      </c>
      <c r="J210" s="23">
        <f>VLOOKUP($B210,'2022年下学期'!$B:$AE,18,FALSE)</f>
        <v>116</v>
      </c>
      <c r="K210" s="23">
        <f t="shared" si="21"/>
        <v>2189</v>
      </c>
      <c r="L210" s="23">
        <f t="shared" si="22"/>
        <v>0</v>
      </c>
      <c r="M210" s="23">
        <f t="shared" si="23"/>
        <v>0</v>
      </c>
      <c r="N210" s="5">
        <v>2189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W210" s="5">
        <f t="shared" si="24"/>
        <v>0</v>
      </c>
      <c r="X210" s="5">
        <f t="shared" si="25"/>
        <v>10750.0999065421</v>
      </c>
      <c r="Y210" s="5">
        <f t="shared" si="26"/>
        <v>0</v>
      </c>
      <c r="AA210" s="5">
        <f t="shared" si="27"/>
        <v>0</v>
      </c>
      <c r="AB210" s="5">
        <v>2189</v>
      </c>
      <c r="AC210" s="5">
        <v>1807</v>
      </c>
      <c r="AD210" s="5">
        <v>107</v>
      </c>
      <c r="AE210" s="5">
        <v>1305820</v>
      </c>
      <c r="AF210" s="5">
        <v>1150260.69</v>
      </c>
      <c r="AG210" s="5">
        <v>47295.31</v>
      </c>
      <c r="AH210" s="5">
        <v>108264</v>
      </c>
      <c r="AI210" s="5">
        <v>10750.0999065421</v>
      </c>
      <c r="AJ210" s="5">
        <v>347</v>
      </c>
      <c r="AK210" s="5">
        <v>283</v>
      </c>
      <c r="AL210" s="5">
        <v>20</v>
      </c>
      <c r="AM210" s="5">
        <v>203760</v>
      </c>
      <c r="AN210" s="5">
        <v>183408.6</v>
      </c>
      <c r="AO210" s="5">
        <v>4223.4</v>
      </c>
      <c r="AP210" s="5">
        <v>16128</v>
      </c>
      <c r="AQ210" s="5">
        <v>397</v>
      </c>
      <c r="AR210" s="5">
        <v>309</v>
      </c>
      <c r="AS210" s="5">
        <v>20</v>
      </c>
      <c r="AT210" s="5">
        <v>223200</v>
      </c>
      <c r="AU210" s="5">
        <v>196817.2</v>
      </c>
      <c r="AV210" s="5">
        <v>7886.8</v>
      </c>
      <c r="AW210" s="5">
        <v>18496</v>
      </c>
      <c r="AX210" s="5">
        <v>420</v>
      </c>
      <c r="AY210" s="5">
        <v>358</v>
      </c>
      <c r="AZ210" s="5">
        <v>20</v>
      </c>
      <c r="BA210" s="5">
        <v>258480</v>
      </c>
      <c r="BB210" s="5">
        <v>227514.59</v>
      </c>
      <c r="BC210" s="5">
        <v>10197.41</v>
      </c>
      <c r="BD210" s="5">
        <v>20768</v>
      </c>
      <c r="BE210" s="5">
        <v>430</v>
      </c>
      <c r="BF210" s="5">
        <v>390</v>
      </c>
      <c r="BG210" s="5">
        <v>20</v>
      </c>
      <c r="BH210" s="5">
        <v>283420</v>
      </c>
      <c r="BI210" s="5">
        <v>245702.7</v>
      </c>
      <c r="BJ210" s="5">
        <v>11717.3</v>
      </c>
      <c r="BK210" s="5">
        <v>26000</v>
      </c>
      <c r="BL210" s="5">
        <v>378</v>
      </c>
      <c r="BM210" s="5">
        <v>265</v>
      </c>
      <c r="BN210" s="5">
        <v>17</v>
      </c>
      <c r="BO210" s="5">
        <v>191520</v>
      </c>
      <c r="BP210" s="5">
        <v>165733.8</v>
      </c>
      <c r="BQ210" s="5">
        <v>10226.2</v>
      </c>
      <c r="BR210" s="5">
        <v>15560</v>
      </c>
      <c r="BS210" s="5">
        <v>217</v>
      </c>
      <c r="BT210" s="5">
        <v>202</v>
      </c>
      <c r="BU210" s="5">
        <v>10</v>
      </c>
      <c r="BV210" s="5">
        <v>145440</v>
      </c>
      <c r="BW210" s="5">
        <v>131083.8</v>
      </c>
      <c r="BX210" s="5">
        <v>3044.2</v>
      </c>
      <c r="BY210" s="5">
        <v>11312</v>
      </c>
    </row>
    <row r="211" spans="1:77">
      <c r="A211" s="5" t="s">
        <v>307</v>
      </c>
      <c r="B211" s="5">
        <v>2143014183</v>
      </c>
      <c r="C211" s="5" t="s">
        <v>310</v>
      </c>
      <c r="D211" s="5" t="s">
        <v>310</v>
      </c>
      <c r="E211" s="5" t="s">
        <v>37</v>
      </c>
      <c r="G211" s="5" t="s">
        <v>311</v>
      </c>
      <c r="H211" s="23">
        <f>VLOOKUP($B211,'2022年下学期'!$B:$AE,16,FALSE)</f>
        <v>5989</v>
      </c>
      <c r="I211" s="23">
        <f>VLOOKUP($B211,'2022年下学期'!$B:$AE,17,FALSE)</f>
        <v>108</v>
      </c>
      <c r="J211" s="23">
        <f>VLOOKUP($B211,'2022年下学期'!$B:$AE,18,FALSE)</f>
        <v>273</v>
      </c>
      <c r="K211" s="23">
        <f t="shared" si="21"/>
        <v>5815</v>
      </c>
      <c r="L211" s="23">
        <f t="shared" si="22"/>
        <v>103</v>
      </c>
      <c r="M211" s="23">
        <f t="shared" si="23"/>
        <v>262</v>
      </c>
      <c r="N211" s="5">
        <v>5815</v>
      </c>
      <c r="O211" s="5">
        <v>103</v>
      </c>
      <c r="P211" s="5">
        <v>262</v>
      </c>
      <c r="Q211" s="5" t="s">
        <v>447</v>
      </c>
      <c r="R211" s="5">
        <v>0</v>
      </c>
      <c r="S211" s="5">
        <v>0</v>
      </c>
      <c r="T211" s="5">
        <v>103</v>
      </c>
      <c r="U211" s="5">
        <v>262</v>
      </c>
      <c r="W211" s="5">
        <f t="shared" si="24"/>
        <v>0</v>
      </c>
      <c r="X211" s="5">
        <f t="shared" si="25"/>
        <v>11031.8436213992</v>
      </c>
      <c r="Y211" s="5">
        <f t="shared" si="26"/>
        <v>0</v>
      </c>
      <c r="AA211" s="5">
        <f t="shared" si="27"/>
        <v>0</v>
      </c>
      <c r="AB211" s="5">
        <v>5827</v>
      </c>
      <c r="AC211" s="5">
        <v>4314</v>
      </c>
      <c r="AD211" s="5">
        <v>243</v>
      </c>
      <c r="AE211" s="5">
        <v>3106080</v>
      </c>
      <c r="AF211" s="5">
        <v>2680738</v>
      </c>
      <c r="AG211" s="5">
        <v>59919</v>
      </c>
      <c r="AH211" s="5">
        <v>365424</v>
      </c>
      <c r="AI211" s="5">
        <v>11031.8436213992</v>
      </c>
      <c r="AJ211" s="5">
        <v>1083</v>
      </c>
      <c r="AK211" s="5">
        <v>811</v>
      </c>
      <c r="AL211" s="5">
        <v>41</v>
      </c>
      <c r="AM211" s="5">
        <v>583920</v>
      </c>
      <c r="AN211" s="5">
        <v>477387</v>
      </c>
      <c r="AO211" s="5">
        <v>9986.5</v>
      </c>
      <c r="AP211" s="5">
        <v>66480</v>
      </c>
      <c r="AQ211" s="5">
        <v>1013</v>
      </c>
      <c r="AR211" s="5">
        <v>808</v>
      </c>
      <c r="AS211" s="5">
        <v>40</v>
      </c>
      <c r="AT211" s="5">
        <v>581760</v>
      </c>
      <c r="AU211" s="5">
        <v>487387</v>
      </c>
      <c r="AV211" s="5">
        <v>9986.5</v>
      </c>
      <c r="AW211" s="5">
        <v>65424</v>
      </c>
      <c r="AX211" s="5">
        <v>940</v>
      </c>
      <c r="AY211" s="5">
        <v>739</v>
      </c>
      <c r="AZ211" s="5">
        <v>38</v>
      </c>
      <c r="BA211" s="5">
        <v>532080</v>
      </c>
      <c r="BB211" s="5">
        <v>474567</v>
      </c>
      <c r="BC211" s="5">
        <v>9986.5</v>
      </c>
      <c r="BD211" s="5">
        <v>56976</v>
      </c>
      <c r="BE211" s="5">
        <v>868</v>
      </c>
      <c r="BF211" s="5">
        <v>654</v>
      </c>
      <c r="BG211" s="5">
        <v>43</v>
      </c>
      <c r="BH211" s="5">
        <v>470880</v>
      </c>
      <c r="BI211" s="5">
        <v>406466</v>
      </c>
      <c r="BJ211" s="5">
        <v>9986.5</v>
      </c>
      <c r="BK211" s="5">
        <v>60960</v>
      </c>
      <c r="BL211" s="5">
        <v>1079</v>
      </c>
      <c r="BM211" s="5">
        <v>721</v>
      </c>
      <c r="BN211" s="5">
        <v>44</v>
      </c>
      <c r="BO211" s="5">
        <v>519120</v>
      </c>
      <c r="BP211" s="5">
        <v>448889</v>
      </c>
      <c r="BQ211" s="5">
        <v>9986.5</v>
      </c>
      <c r="BR211" s="5">
        <v>63504</v>
      </c>
      <c r="BS211" s="5">
        <v>844</v>
      </c>
      <c r="BT211" s="5">
        <v>581</v>
      </c>
      <c r="BU211" s="5">
        <v>37</v>
      </c>
      <c r="BV211" s="5">
        <v>418320</v>
      </c>
      <c r="BW211" s="5">
        <v>386042</v>
      </c>
      <c r="BX211" s="5">
        <v>9986.5</v>
      </c>
      <c r="BY211" s="5">
        <v>52080</v>
      </c>
    </row>
    <row r="212" spans="1:77">
      <c r="A212" s="5" t="s">
        <v>307</v>
      </c>
      <c r="B212" s="5">
        <v>2143014188</v>
      </c>
      <c r="C212" s="5" t="s">
        <v>312</v>
      </c>
      <c r="D212" s="5" t="s">
        <v>312</v>
      </c>
      <c r="E212" s="5" t="s">
        <v>37</v>
      </c>
      <c r="G212" s="5" t="s">
        <v>313</v>
      </c>
      <c r="H212" s="23">
        <f>VLOOKUP($B212,'2022年下学期'!$B:$AE,16,FALSE)</f>
        <v>4349</v>
      </c>
      <c r="I212" s="23">
        <f>VLOOKUP($B212,'2022年下学期'!$B:$AE,17,FALSE)</f>
        <v>80</v>
      </c>
      <c r="J212" s="23">
        <f>VLOOKUP($B212,'2022年下学期'!$B:$AE,18,FALSE)</f>
        <v>196</v>
      </c>
      <c r="K212" s="23">
        <f t="shared" si="21"/>
        <v>4369</v>
      </c>
      <c r="L212" s="23">
        <f t="shared" si="22"/>
        <v>87</v>
      </c>
      <c r="M212" s="23">
        <f t="shared" si="23"/>
        <v>210</v>
      </c>
      <c r="N212" s="5">
        <v>4369</v>
      </c>
      <c r="O212" s="5">
        <v>87</v>
      </c>
      <c r="P212" s="5">
        <v>210</v>
      </c>
      <c r="Q212" s="5" t="s">
        <v>447</v>
      </c>
      <c r="R212" s="5">
        <v>0</v>
      </c>
      <c r="S212" s="5">
        <v>0</v>
      </c>
      <c r="T212" s="5">
        <v>87</v>
      </c>
      <c r="U212" s="5">
        <v>210</v>
      </c>
      <c r="W212" s="5">
        <f t="shared" si="24"/>
        <v>0</v>
      </c>
      <c r="X212" s="5">
        <f t="shared" si="25"/>
        <v>10575.2844221106</v>
      </c>
      <c r="Y212" s="5">
        <f t="shared" si="26"/>
        <v>0</v>
      </c>
      <c r="AA212" s="5">
        <f t="shared" si="27"/>
        <v>0</v>
      </c>
      <c r="AB212" s="5">
        <v>3368</v>
      </c>
      <c r="AC212" s="5">
        <v>3300</v>
      </c>
      <c r="AD212" s="5">
        <v>199</v>
      </c>
      <c r="AE212" s="5">
        <v>2376000</v>
      </c>
      <c r="AF212" s="5">
        <v>2104481.6</v>
      </c>
      <c r="AG212" s="5">
        <v>83478.6</v>
      </c>
      <c r="AH212" s="5">
        <v>186624</v>
      </c>
      <c r="AI212" s="5">
        <v>10575.2844221106</v>
      </c>
      <c r="AJ212" s="5">
        <v>531</v>
      </c>
      <c r="AK212" s="5">
        <v>525</v>
      </c>
      <c r="AL212" s="5">
        <v>37</v>
      </c>
      <c r="AM212" s="5">
        <v>378000</v>
      </c>
      <c r="AN212" s="5">
        <v>386431.6</v>
      </c>
      <c r="AO212" s="5">
        <v>15300</v>
      </c>
      <c r="AP212" s="5">
        <v>27888</v>
      </c>
      <c r="AQ212" s="5">
        <v>503</v>
      </c>
      <c r="AR212" s="5">
        <v>486</v>
      </c>
      <c r="AS212" s="5">
        <v>33</v>
      </c>
      <c r="AT212" s="5">
        <v>349920</v>
      </c>
      <c r="AU212" s="5">
        <v>293543.2</v>
      </c>
      <c r="AV212" s="5">
        <v>11450</v>
      </c>
      <c r="AW212" s="5">
        <v>26688</v>
      </c>
      <c r="AX212" s="5">
        <v>528</v>
      </c>
      <c r="AY212" s="5">
        <v>521</v>
      </c>
      <c r="AZ212" s="5">
        <v>36</v>
      </c>
      <c r="BA212" s="5">
        <v>375120</v>
      </c>
      <c r="BB212" s="5">
        <v>267540.8</v>
      </c>
      <c r="BC212" s="5">
        <v>15200</v>
      </c>
      <c r="BD212" s="5">
        <v>28368</v>
      </c>
      <c r="BE212" s="5">
        <v>578</v>
      </c>
      <c r="BF212" s="5">
        <v>567</v>
      </c>
      <c r="BG212" s="5">
        <v>35</v>
      </c>
      <c r="BH212" s="5">
        <v>408240</v>
      </c>
      <c r="BI212" s="5">
        <v>370781.2</v>
      </c>
      <c r="BJ212" s="5">
        <v>17250</v>
      </c>
      <c r="BK212" s="5">
        <v>28560</v>
      </c>
      <c r="BL212" s="5">
        <v>673</v>
      </c>
      <c r="BM212" s="5">
        <v>654</v>
      </c>
      <c r="BN212" s="5">
        <v>30</v>
      </c>
      <c r="BO212" s="5">
        <v>470880</v>
      </c>
      <c r="BP212" s="5">
        <v>408557.6</v>
      </c>
      <c r="BQ212" s="5">
        <v>12330</v>
      </c>
      <c r="BR212" s="5">
        <v>40800</v>
      </c>
      <c r="BS212" s="5">
        <v>555</v>
      </c>
      <c r="BT212" s="5">
        <v>547</v>
      </c>
      <c r="BU212" s="5">
        <v>28</v>
      </c>
      <c r="BV212" s="5">
        <v>393840</v>
      </c>
      <c r="BW212" s="5">
        <v>377627.6</v>
      </c>
      <c r="BX212" s="5">
        <v>11948</v>
      </c>
      <c r="BY212" s="5">
        <v>34320</v>
      </c>
    </row>
    <row r="213" spans="1:77">
      <c r="A213" s="5" t="s">
        <v>307</v>
      </c>
      <c r="B213" s="5">
        <v>2143014198</v>
      </c>
      <c r="C213" s="5" t="s">
        <v>314</v>
      </c>
      <c r="D213" s="5" t="s">
        <v>314</v>
      </c>
      <c r="E213" s="5" t="s">
        <v>37</v>
      </c>
      <c r="G213" s="5" t="s">
        <v>315</v>
      </c>
      <c r="H213" s="23">
        <f>VLOOKUP($B213,'2022年下学期'!$B:$AE,16,FALSE)</f>
        <v>571</v>
      </c>
      <c r="I213" s="23">
        <f>VLOOKUP($B213,'2022年下学期'!$B:$AE,17,FALSE)</f>
        <v>13</v>
      </c>
      <c r="J213" s="23">
        <f>VLOOKUP($B213,'2022年下学期'!$B:$AE,18,FALSE)</f>
        <v>38</v>
      </c>
      <c r="K213" s="23">
        <f t="shared" si="21"/>
        <v>329</v>
      </c>
      <c r="L213" s="23">
        <f t="shared" si="22"/>
        <v>6</v>
      </c>
      <c r="M213" s="23">
        <f t="shared" si="23"/>
        <v>15</v>
      </c>
      <c r="N213" s="5">
        <v>329</v>
      </c>
      <c r="O213" s="5">
        <v>6</v>
      </c>
      <c r="P213" s="5">
        <v>15</v>
      </c>
      <c r="Q213" s="5" t="s">
        <v>447</v>
      </c>
      <c r="R213" s="5">
        <v>0</v>
      </c>
      <c r="S213" s="5">
        <v>0</v>
      </c>
      <c r="T213" s="5">
        <v>6</v>
      </c>
      <c r="U213" s="5">
        <v>15</v>
      </c>
      <c r="W213" s="5">
        <f t="shared" si="24"/>
        <v>0</v>
      </c>
      <c r="X213" s="5">
        <f t="shared" si="25"/>
        <v>10476</v>
      </c>
      <c r="Y213" s="5">
        <f t="shared" si="26"/>
        <v>0</v>
      </c>
      <c r="AA213" s="5">
        <f t="shared" si="27"/>
        <v>0</v>
      </c>
      <c r="AB213" s="5">
        <v>328</v>
      </c>
      <c r="AC213" s="5">
        <v>308</v>
      </c>
      <c r="AD213" s="5">
        <v>18</v>
      </c>
      <c r="AE213" s="5">
        <v>221760</v>
      </c>
      <c r="AF213" s="5">
        <v>188568</v>
      </c>
      <c r="AG213" s="5">
        <v>0</v>
      </c>
      <c r="AH213" s="5">
        <v>33192</v>
      </c>
      <c r="AI213" s="5">
        <v>10476</v>
      </c>
      <c r="BS213" s="5">
        <v>328</v>
      </c>
      <c r="BT213" s="5">
        <v>308</v>
      </c>
      <c r="BU213" s="5">
        <v>18</v>
      </c>
      <c r="BV213" s="5">
        <v>221760</v>
      </c>
      <c r="BW213" s="5">
        <v>188568</v>
      </c>
      <c r="BX213" s="5">
        <v>0</v>
      </c>
      <c r="BY213" s="5">
        <v>33192</v>
      </c>
    </row>
    <row r="214" spans="1:77">
      <c r="A214" s="5" t="s">
        <v>307</v>
      </c>
      <c r="B214" s="5">
        <v>2143014206</v>
      </c>
      <c r="C214" s="5" t="s">
        <v>316</v>
      </c>
      <c r="D214" s="5" t="s">
        <v>316</v>
      </c>
      <c r="E214" s="5" t="s">
        <v>37</v>
      </c>
      <c r="G214" s="5" t="s">
        <v>317</v>
      </c>
      <c r="H214" s="23">
        <f>VLOOKUP($B214,'2022年下学期'!$B:$AE,16,FALSE)</f>
        <v>1162</v>
      </c>
      <c r="I214" s="23">
        <f>VLOOKUP($B214,'2022年下学期'!$B:$AE,17,FALSE)</f>
        <v>23</v>
      </c>
      <c r="J214" s="23">
        <f>VLOOKUP($B214,'2022年下学期'!$B:$AE,18,FALSE)</f>
        <v>59</v>
      </c>
      <c r="K214" s="23">
        <f t="shared" si="21"/>
        <v>1049</v>
      </c>
      <c r="L214" s="23">
        <f t="shared" si="22"/>
        <v>21</v>
      </c>
      <c r="M214" s="23">
        <f t="shared" si="23"/>
        <v>60</v>
      </c>
      <c r="N214" s="5">
        <v>1049</v>
      </c>
      <c r="O214" s="5">
        <v>21</v>
      </c>
      <c r="P214" s="5">
        <v>60</v>
      </c>
      <c r="Q214" s="5" t="s">
        <v>447</v>
      </c>
      <c r="R214" s="5">
        <v>0</v>
      </c>
      <c r="S214" s="5">
        <v>0</v>
      </c>
      <c r="T214" s="5">
        <v>21</v>
      </c>
      <c r="U214" s="5">
        <v>60</v>
      </c>
      <c r="W214" s="5">
        <f t="shared" si="24"/>
        <v>0</v>
      </c>
      <c r="X214" s="5">
        <f t="shared" si="25"/>
        <v>11648.1923076923</v>
      </c>
      <c r="Y214" s="5">
        <f t="shared" si="26"/>
        <v>0</v>
      </c>
      <c r="AA214" s="5">
        <f t="shared" si="27"/>
        <v>0</v>
      </c>
      <c r="AB214" s="5">
        <v>1063</v>
      </c>
      <c r="AC214" s="5">
        <v>883</v>
      </c>
      <c r="AD214" s="5">
        <v>52</v>
      </c>
      <c r="AE214" s="5">
        <v>635760</v>
      </c>
      <c r="AF214" s="5">
        <v>605706</v>
      </c>
      <c r="AG214" s="5">
        <v>1798</v>
      </c>
      <c r="AH214" s="5">
        <v>28256</v>
      </c>
      <c r="AI214" s="5">
        <v>11648.1923076923</v>
      </c>
      <c r="AJ214" s="5">
        <v>220</v>
      </c>
      <c r="AK214" s="5">
        <v>182</v>
      </c>
      <c r="AL214" s="5">
        <v>12</v>
      </c>
      <c r="AM214" s="5">
        <v>131040</v>
      </c>
      <c r="AN214" s="5">
        <v>103928</v>
      </c>
      <c r="AO214" s="5">
        <v>365</v>
      </c>
      <c r="AP214" s="5">
        <v>5824</v>
      </c>
      <c r="AQ214" s="5">
        <v>216</v>
      </c>
      <c r="AR214" s="5">
        <v>170</v>
      </c>
      <c r="AS214" s="5">
        <v>10</v>
      </c>
      <c r="AT214" s="5">
        <v>122400</v>
      </c>
      <c r="AU214" s="5">
        <v>97079</v>
      </c>
      <c r="AV214" s="5">
        <v>340</v>
      </c>
      <c r="AW214" s="5">
        <v>5440</v>
      </c>
      <c r="AX214" s="5">
        <v>202</v>
      </c>
      <c r="AY214" s="5">
        <v>160</v>
      </c>
      <c r="AZ214" s="5">
        <v>10</v>
      </c>
      <c r="BA214" s="5">
        <v>115200</v>
      </c>
      <c r="BB214" s="5">
        <v>91368</v>
      </c>
      <c r="BC214" s="5">
        <v>320</v>
      </c>
      <c r="BD214" s="5">
        <v>5120</v>
      </c>
      <c r="BE214" s="5">
        <v>205</v>
      </c>
      <c r="BF214" s="5">
        <v>175</v>
      </c>
      <c r="BG214" s="5">
        <v>10</v>
      </c>
      <c r="BH214" s="5">
        <v>126000</v>
      </c>
      <c r="BI214" s="5">
        <v>99932</v>
      </c>
      <c r="BJ214" s="5">
        <v>350</v>
      </c>
      <c r="BK214" s="5">
        <v>5600</v>
      </c>
      <c r="BL214" s="5">
        <v>107</v>
      </c>
      <c r="BM214" s="5">
        <v>86</v>
      </c>
      <c r="BN214" s="5">
        <v>5</v>
      </c>
      <c r="BO214" s="5">
        <v>61920</v>
      </c>
      <c r="BP214" s="5">
        <v>49109</v>
      </c>
      <c r="BQ214" s="5">
        <v>170</v>
      </c>
      <c r="BR214" s="5">
        <v>2752</v>
      </c>
      <c r="BS214" s="5">
        <v>113</v>
      </c>
      <c r="BT214" s="5">
        <v>110</v>
      </c>
      <c r="BU214" s="5">
        <v>5</v>
      </c>
      <c r="BV214" s="5">
        <v>79200</v>
      </c>
      <c r="BW214" s="5">
        <v>62815</v>
      </c>
      <c r="BX214" s="5">
        <v>253</v>
      </c>
      <c r="BY214" s="5">
        <v>3250</v>
      </c>
    </row>
    <row r="215" spans="1:77">
      <c r="A215" s="5" t="s">
        <v>307</v>
      </c>
      <c r="B215" s="5">
        <v>2143014207</v>
      </c>
      <c r="C215" s="5" t="s">
        <v>318</v>
      </c>
      <c r="D215" s="5" t="s">
        <v>318</v>
      </c>
      <c r="E215" s="5" t="s">
        <v>37</v>
      </c>
      <c r="G215" s="5" t="s">
        <v>319</v>
      </c>
      <c r="H215" s="23">
        <f>VLOOKUP($B215,'2022年下学期'!$B:$AE,16,FALSE)</f>
        <v>2579</v>
      </c>
      <c r="I215" s="23">
        <f>VLOOKUP($B215,'2022年下学期'!$B:$AE,17,FALSE)</f>
        <v>49</v>
      </c>
      <c r="J215" s="23">
        <f>VLOOKUP($B215,'2022年下学期'!$B:$AE,18,FALSE)</f>
        <v>117</v>
      </c>
      <c r="K215" s="23">
        <f t="shared" si="21"/>
        <v>2498</v>
      </c>
      <c r="L215" s="23">
        <f t="shared" si="22"/>
        <v>48</v>
      </c>
      <c r="M215" s="23">
        <f t="shared" si="23"/>
        <v>118</v>
      </c>
      <c r="N215" s="5">
        <v>2498</v>
      </c>
      <c r="O215" s="5">
        <v>48</v>
      </c>
      <c r="P215" s="5">
        <v>118</v>
      </c>
      <c r="Q215" s="5" t="s">
        <v>447</v>
      </c>
      <c r="R215" s="5">
        <v>0</v>
      </c>
      <c r="S215" s="5">
        <v>0</v>
      </c>
      <c r="T215" s="5">
        <v>48</v>
      </c>
      <c r="U215" s="5">
        <v>118</v>
      </c>
      <c r="W215" s="5">
        <f t="shared" si="24"/>
        <v>0</v>
      </c>
      <c r="X215" s="5">
        <f t="shared" si="25"/>
        <v>11845.7391150442</v>
      </c>
      <c r="Y215" s="5">
        <f t="shared" si="26"/>
        <v>0</v>
      </c>
      <c r="AA215" s="5">
        <f t="shared" si="27"/>
        <v>0</v>
      </c>
      <c r="AB215" s="5">
        <v>2486</v>
      </c>
      <c r="AC215" s="5">
        <v>1944</v>
      </c>
      <c r="AD215" s="5">
        <v>113</v>
      </c>
      <c r="AE215" s="5">
        <v>1399680</v>
      </c>
      <c r="AF215" s="5">
        <v>1338568.52</v>
      </c>
      <c r="AG215" s="5">
        <v>8191.48</v>
      </c>
      <c r="AH215" s="5">
        <v>52920</v>
      </c>
      <c r="AI215" s="5">
        <v>11845.7391150442</v>
      </c>
      <c r="AJ215" s="5">
        <v>390</v>
      </c>
      <c r="AK215" s="5">
        <v>303</v>
      </c>
      <c r="AL215" s="5">
        <v>20</v>
      </c>
      <c r="AM215" s="5">
        <v>218160</v>
      </c>
      <c r="AN215" s="5">
        <v>204891.92</v>
      </c>
      <c r="AP215" s="5">
        <v>7968</v>
      </c>
      <c r="AQ215" s="5">
        <v>397</v>
      </c>
      <c r="AR215" s="5">
        <v>301</v>
      </c>
      <c r="AS215" s="5">
        <v>17</v>
      </c>
      <c r="AT215" s="5">
        <v>216720</v>
      </c>
      <c r="AU215" s="5">
        <v>209987.2</v>
      </c>
      <c r="AW215" s="5">
        <v>7920</v>
      </c>
      <c r="AX215" s="5">
        <v>414</v>
      </c>
      <c r="AY215" s="5">
        <v>318</v>
      </c>
      <c r="AZ215" s="5">
        <v>17</v>
      </c>
      <c r="BA215" s="5">
        <v>228960</v>
      </c>
      <c r="BB215" s="5">
        <v>218575.04</v>
      </c>
      <c r="BD215" s="5">
        <v>8328</v>
      </c>
      <c r="BE215" s="5">
        <v>422</v>
      </c>
      <c r="BF215" s="5">
        <v>335</v>
      </c>
      <c r="BG215" s="5">
        <v>17</v>
      </c>
      <c r="BH215" s="5">
        <v>241200</v>
      </c>
      <c r="BI215" s="5">
        <v>227296.72</v>
      </c>
      <c r="BK215" s="5">
        <v>8736</v>
      </c>
      <c r="BL215" s="5">
        <v>482</v>
      </c>
      <c r="BM215" s="5">
        <v>342</v>
      </c>
      <c r="BN215" s="5">
        <v>23</v>
      </c>
      <c r="BO215" s="5">
        <v>246240</v>
      </c>
      <c r="BP215" s="5">
        <v>224731.24</v>
      </c>
      <c r="BR215" s="5">
        <v>11688</v>
      </c>
      <c r="BS215" s="5">
        <v>381</v>
      </c>
      <c r="BT215" s="5">
        <v>345</v>
      </c>
      <c r="BU215" s="5">
        <v>19</v>
      </c>
      <c r="BV215" s="5">
        <v>248400</v>
      </c>
      <c r="BW215" s="5">
        <v>253086.4</v>
      </c>
      <c r="BY215" s="5">
        <v>8280</v>
      </c>
    </row>
    <row r="216" spans="1:77">
      <c r="A216" s="5" t="s">
        <v>307</v>
      </c>
      <c r="B216" s="5">
        <v>2143014208</v>
      </c>
      <c r="C216" s="5" t="s">
        <v>320</v>
      </c>
      <c r="D216" s="5" t="s">
        <v>320</v>
      </c>
      <c r="E216" s="5" t="s">
        <v>37</v>
      </c>
      <c r="G216" s="5" t="s">
        <v>321</v>
      </c>
      <c r="H216" s="23">
        <f>VLOOKUP($B216,'2022年下学期'!$B:$AE,16,FALSE)</f>
        <v>671</v>
      </c>
      <c r="I216" s="23">
        <f>VLOOKUP($B216,'2022年下学期'!$B:$AE,17,FALSE)</f>
        <v>14</v>
      </c>
      <c r="J216" s="23">
        <f>VLOOKUP($B216,'2022年下学期'!$B:$AE,18,FALSE)</f>
        <v>34</v>
      </c>
      <c r="K216" s="23">
        <f t="shared" si="21"/>
        <v>2861</v>
      </c>
      <c r="L216" s="23">
        <f t="shared" si="22"/>
        <v>58</v>
      </c>
      <c r="M216" s="23">
        <f t="shared" si="23"/>
        <v>150</v>
      </c>
      <c r="N216" s="5">
        <v>2861</v>
      </c>
      <c r="O216" s="5">
        <v>58</v>
      </c>
      <c r="P216" s="5">
        <v>150</v>
      </c>
      <c r="Q216" s="5" t="s">
        <v>447</v>
      </c>
      <c r="R216" s="5">
        <v>0</v>
      </c>
      <c r="S216" s="5">
        <v>0</v>
      </c>
      <c r="T216" s="5">
        <v>58</v>
      </c>
      <c r="U216" s="5">
        <v>150</v>
      </c>
      <c r="W216" s="5">
        <f t="shared" si="24"/>
        <v>0</v>
      </c>
      <c r="X216" s="5">
        <f t="shared" si="25"/>
        <v>10035.5789473684</v>
      </c>
      <c r="Y216" s="5">
        <f t="shared" si="26"/>
        <v>0</v>
      </c>
      <c r="AA216" s="5">
        <f t="shared" si="27"/>
        <v>0</v>
      </c>
      <c r="AB216" s="5">
        <v>676</v>
      </c>
      <c r="AC216" s="5">
        <v>550</v>
      </c>
      <c r="AD216" s="5">
        <v>38</v>
      </c>
      <c r="AE216" s="5">
        <v>396760</v>
      </c>
      <c r="AF216" s="5">
        <v>381352</v>
      </c>
      <c r="AG216" s="5">
        <v>5200</v>
      </c>
      <c r="AH216" s="5">
        <v>10208</v>
      </c>
      <c r="AI216" s="5">
        <v>10035.5789473684</v>
      </c>
      <c r="AJ216" s="5">
        <v>139</v>
      </c>
      <c r="AK216" s="5">
        <v>100</v>
      </c>
      <c r="AL216" s="5">
        <v>8</v>
      </c>
      <c r="AM216" s="5">
        <v>72720</v>
      </c>
      <c r="AN216" s="5">
        <v>56320</v>
      </c>
      <c r="AO216" s="5">
        <v>867</v>
      </c>
      <c r="AP216" s="5">
        <v>2320</v>
      </c>
      <c r="AQ216" s="5">
        <v>99</v>
      </c>
      <c r="AR216" s="5">
        <v>73</v>
      </c>
      <c r="AS216" s="5">
        <v>5</v>
      </c>
      <c r="AT216" s="5">
        <v>53280</v>
      </c>
      <c r="AU216" s="5">
        <v>41113.6</v>
      </c>
      <c r="AV216" s="5">
        <v>867</v>
      </c>
      <c r="AW216" s="5">
        <v>1888</v>
      </c>
      <c r="AX216" s="5">
        <v>108</v>
      </c>
      <c r="AY216" s="5">
        <v>89</v>
      </c>
      <c r="AZ216" s="5">
        <v>4</v>
      </c>
      <c r="BA216" s="5">
        <v>64080</v>
      </c>
      <c r="BB216" s="5">
        <v>50124.8</v>
      </c>
      <c r="BC216" s="5">
        <v>867</v>
      </c>
      <c r="BD216" s="5">
        <v>1424</v>
      </c>
      <c r="BE216" s="5">
        <v>95</v>
      </c>
      <c r="BF216" s="5">
        <v>78</v>
      </c>
      <c r="BG216" s="5">
        <v>4</v>
      </c>
      <c r="BH216" s="5">
        <v>47520</v>
      </c>
      <c r="BI216" s="5">
        <v>37171.2</v>
      </c>
      <c r="BJ216" s="5">
        <v>867</v>
      </c>
      <c r="BK216" s="5">
        <v>1056</v>
      </c>
      <c r="BL216" s="5">
        <v>108</v>
      </c>
      <c r="BM216" s="5">
        <v>100</v>
      </c>
      <c r="BN216" s="5">
        <v>4</v>
      </c>
      <c r="BO216" s="5">
        <v>72000</v>
      </c>
      <c r="BP216" s="5">
        <v>56320</v>
      </c>
      <c r="BQ216" s="5">
        <v>867</v>
      </c>
      <c r="BR216" s="5">
        <v>1600</v>
      </c>
      <c r="BS216" s="5">
        <v>127</v>
      </c>
      <c r="BT216" s="5">
        <v>120</v>
      </c>
      <c r="BU216" s="5">
        <v>7</v>
      </c>
      <c r="BV216" s="5">
        <v>86400</v>
      </c>
      <c r="BW216" s="5">
        <v>67583.6</v>
      </c>
      <c r="BX216" s="5">
        <v>867</v>
      </c>
      <c r="BY216" s="5">
        <v>1920</v>
      </c>
    </row>
    <row r="217" spans="1:35">
      <c r="A217" s="5" t="s">
        <v>307</v>
      </c>
      <c r="B217" s="5">
        <v>2143014210</v>
      </c>
      <c r="C217" s="5" t="s">
        <v>322</v>
      </c>
      <c r="D217" s="5" t="s">
        <v>322</v>
      </c>
      <c r="E217" s="5" t="s">
        <v>37</v>
      </c>
      <c r="G217" s="5" t="s">
        <v>323</v>
      </c>
      <c r="H217" s="23">
        <f>VLOOKUP($B217,'2022年下学期'!$B:$AE,16,FALSE)</f>
        <v>48</v>
      </c>
      <c r="I217" s="23">
        <f>VLOOKUP($B217,'2022年下学期'!$B:$AE,17,FALSE)</f>
        <v>5</v>
      </c>
      <c r="J217" s="23">
        <f>VLOOKUP($B217,'2022年下学期'!$B:$AE,18,FALSE)</f>
        <v>10</v>
      </c>
      <c r="K217" s="23">
        <f t="shared" si="21"/>
        <v>82</v>
      </c>
      <c r="L217" s="23">
        <f t="shared" si="22"/>
        <v>6</v>
      </c>
      <c r="M217" s="23">
        <f t="shared" si="23"/>
        <v>8</v>
      </c>
      <c r="N217" s="5">
        <v>82</v>
      </c>
      <c r="O217" s="5">
        <v>6</v>
      </c>
      <c r="P217" s="5">
        <v>8</v>
      </c>
      <c r="Q217" s="5" t="s">
        <v>447</v>
      </c>
      <c r="R217" s="5">
        <v>0</v>
      </c>
      <c r="S217" s="5">
        <v>0</v>
      </c>
      <c r="T217" s="5">
        <v>6</v>
      </c>
      <c r="U217" s="5">
        <v>8</v>
      </c>
      <c r="W217" s="5">
        <f t="shared" si="24"/>
        <v>13600</v>
      </c>
      <c r="X217" s="5">
        <f t="shared" si="25"/>
        <v>1700</v>
      </c>
      <c r="Y217" s="5">
        <f t="shared" si="26"/>
        <v>12000</v>
      </c>
      <c r="AA217" s="5">
        <f t="shared" si="27"/>
        <v>25600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</row>
    <row r="218" spans="1:76">
      <c r="A218" s="5" t="s">
        <v>307</v>
      </c>
      <c r="B218" s="5">
        <v>2143014211</v>
      </c>
      <c r="C218" s="5" t="s">
        <v>324</v>
      </c>
      <c r="D218" s="5" t="s">
        <v>324</v>
      </c>
      <c r="E218" s="5" t="s">
        <v>37</v>
      </c>
      <c r="G218" s="5" t="s">
        <v>325</v>
      </c>
      <c r="H218" s="23">
        <f>VLOOKUP($B218,'2022年下学期'!$B:$AE,16,FALSE)</f>
        <v>86</v>
      </c>
      <c r="I218" s="23">
        <f>VLOOKUP($B218,'2022年下学期'!$B:$AE,17,FALSE)</f>
        <v>6</v>
      </c>
      <c r="J218" s="23">
        <f>VLOOKUP($B218,'2022年下学期'!$B:$AE,18,FALSE)</f>
        <v>12</v>
      </c>
      <c r="K218" s="23">
        <f t="shared" si="21"/>
        <v>98</v>
      </c>
      <c r="L218" s="23">
        <f t="shared" si="22"/>
        <v>6</v>
      </c>
      <c r="M218" s="23">
        <f t="shared" si="23"/>
        <v>11</v>
      </c>
      <c r="N218" s="5">
        <v>98</v>
      </c>
      <c r="O218" s="5">
        <v>6</v>
      </c>
      <c r="P218" s="5">
        <v>11</v>
      </c>
      <c r="Q218" s="5" t="s">
        <v>447</v>
      </c>
      <c r="R218" s="5">
        <v>0</v>
      </c>
      <c r="S218" s="5">
        <v>0</v>
      </c>
      <c r="T218" s="5">
        <v>6</v>
      </c>
      <c r="U218" s="5">
        <v>11</v>
      </c>
      <c r="W218" s="5">
        <f t="shared" si="24"/>
        <v>14200</v>
      </c>
      <c r="X218" s="5">
        <f t="shared" si="25"/>
        <v>1775</v>
      </c>
      <c r="Y218" s="5">
        <f t="shared" si="26"/>
        <v>14400</v>
      </c>
      <c r="AA218" s="5">
        <f t="shared" si="27"/>
        <v>28600</v>
      </c>
      <c r="AB218" s="5">
        <v>95</v>
      </c>
      <c r="AC218" s="5">
        <v>62</v>
      </c>
      <c r="AD218" s="5">
        <v>8</v>
      </c>
      <c r="AE218" s="5">
        <v>44640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2</v>
      </c>
      <c r="AM218" s="5">
        <v>5760</v>
      </c>
      <c r="AN218" s="5">
        <v>0</v>
      </c>
      <c r="AO218" s="5">
        <v>0</v>
      </c>
      <c r="AP218" s="5">
        <v>0</v>
      </c>
      <c r="AQ218" s="5">
        <v>12</v>
      </c>
      <c r="AR218" s="5">
        <v>11</v>
      </c>
      <c r="AS218" s="5">
        <v>1</v>
      </c>
      <c r="AT218" s="5">
        <v>7920</v>
      </c>
      <c r="AU218" s="5">
        <v>0</v>
      </c>
      <c r="AV218" s="5">
        <v>0</v>
      </c>
      <c r="AX218" s="5">
        <v>11</v>
      </c>
      <c r="AY218" s="5">
        <v>10</v>
      </c>
      <c r="AZ218" s="5">
        <v>1</v>
      </c>
      <c r="BA218" s="5">
        <v>7200</v>
      </c>
      <c r="BB218" s="5">
        <v>0</v>
      </c>
      <c r="BC218" s="5">
        <v>0</v>
      </c>
      <c r="BD218" s="5">
        <v>0</v>
      </c>
      <c r="BE218" s="5">
        <v>25</v>
      </c>
      <c r="BF218" s="5">
        <v>17</v>
      </c>
      <c r="BG218" s="5">
        <v>2</v>
      </c>
      <c r="BH218" s="5">
        <v>12240</v>
      </c>
      <c r="BI218" s="5">
        <v>0</v>
      </c>
      <c r="BJ218" s="5">
        <v>0</v>
      </c>
      <c r="BK218" s="5">
        <v>0</v>
      </c>
      <c r="BL218" s="5">
        <v>19</v>
      </c>
      <c r="BM218" s="5">
        <v>11</v>
      </c>
      <c r="BN218" s="5">
        <v>2</v>
      </c>
      <c r="BO218" s="5">
        <v>7920</v>
      </c>
      <c r="BP218" s="5">
        <v>0</v>
      </c>
      <c r="BQ218" s="5">
        <v>0</v>
      </c>
      <c r="BR218" s="5">
        <v>0</v>
      </c>
      <c r="BS218" s="5">
        <v>20</v>
      </c>
      <c r="BT218" s="5">
        <v>13</v>
      </c>
      <c r="BU218" s="5">
        <v>2</v>
      </c>
      <c r="BV218" s="5">
        <v>9360</v>
      </c>
      <c r="BW218" s="5">
        <v>0</v>
      </c>
      <c r="BX218" s="5">
        <v>0</v>
      </c>
    </row>
    <row r="219" spans="1:98">
      <c r="A219" s="5" t="s">
        <v>307</v>
      </c>
      <c r="B219" s="5">
        <v>3143001443</v>
      </c>
      <c r="C219" s="5" t="s">
        <v>326</v>
      </c>
      <c r="D219" s="5" t="s">
        <v>326</v>
      </c>
      <c r="E219" s="5" t="s">
        <v>37</v>
      </c>
      <c r="G219" s="5" t="s">
        <v>327</v>
      </c>
      <c r="H219" s="23">
        <f>VLOOKUP($B219,'2022年下学期'!$B:$AE,16,FALSE)</f>
        <v>2033</v>
      </c>
      <c r="I219" s="23">
        <f>VLOOKUP($B219,'2022年下学期'!$B:$AE,17,FALSE)</f>
        <v>40</v>
      </c>
      <c r="J219" s="23">
        <f>VLOOKUP($B219,'2022年下学期'!$B:$AE,18,FALSE)</f>
        <v>117</v>
      </c>
      <c r="K219" s="23">
        <f t="shared" si="21"/>
        <v>1797</v>
      </c>
      <c r="L219" s="23">
        <f t="shared" si="22"/>
        <v>36</v>
      </c>
      <c r="M219" s="23">
        <f t="shared" si="23"/>
        <v>105</v>
      </c>
      <c r="N219" s="5">
        <v>1797</v>
      </c>
      <c r="O219" s="5">
        <v>0</v>
      </c>
      <c r="P219" s="5">
        <v>0</v>
      </c>
      <c r="Q219" s="5" t="s">
        <v>445</v>
      </c>
      <c r="R219" s="5">
        <v>36</v>
      </c>
      <c r="S219" s="5">
        <v>105</v>
      </c>
      <c r="T219" s="5">
        <v>36</v>
      </c>
      <c r="U219" s="5">
        <v>105</v>
      </c>
      <c r="W219" s="5">
        <f t="shared" si="24"/>
        <v>0</v>
      </c>
      <c r="X219" s="5">
        <f t="shared" si="25"/>
        <v>6979.62328767123</v>
      </c>
      <c r="Y219" s="5">
        <f t="shared" si="26"/>
        <v>0</v>
      </c>
      <c r="AA219" s="5">
        <f t="shared" si="27"/>
        <v>0</v>
      </c>
      <c r="AB219" s="5">
        <v>1792</v>
      </c>
      <c r="AC219" s="5">
        <v>1749</v>
      </c>
      <c r="AD219" s="5">
        <v>146</v>
      </c>
      <c r="AE219" s="5">
        <v>1247760</v>
      </c>
      <c r="AF219" s="5">
        <v>1019025</v>
      </c>
      <c r="AG219" s="5">
        <v>228735</v>
      </c>
      <c r="AH219" s="5">
        <v>67600</v>
      </c>
      <c r="AI219" s="5">
        <v>6979.62328767123</v>
      </c>
      <c r="CA219" s="5">
        <v>637</v>
      </c>
      <c r="CB219" s="5">
        <v>49</v>
      </c>
      <c r="CC219" s="5">
        <v>456480</v>
      </c>
      <c r="CD219" s="5">
        <v>350475</v>
      </c>
      <c r="CE219" s="5">
        <v>88940</v>
      </c>
      <c r="CF219" s="5">
        <v>20288</v>
      </c>
      <c r="CH219" s="5">
        <v>601</v>
      </c>
      <c r="CI219" s="5">
        <v>55</v>
      </c>
      <c r="CJ219" s="5">
        <v>426960</v>
      </c>
      <c r="CK219" s="5">
        <v>350475</v>
      </c>
      <c r="CL219" s="5">
        <v>88940</v>
      </c>
      <c r="CM219" s="5">
        <v>18976</v>
      </c>
      <c r="CO219" s="5">
        <v>511</v>
      </c>
      <c r="CP219" s="5">
        <v>42</v>
      </c>
      <c r="CQ219" s="5">
        <v>364320</v>
      </c>
      <c r="CR219" s="5">
        <v>318075</v>
      </c>
      <c r="CS219" s="5">
        <v>50855</v>
      </c>
      <c r="CT219" s="5">
        <v>28336</v>
      </c>
    </row>
    <row r="220" spans="1:98">
      <c r="A220" s="5" t="s">
        <v>307</v>
      </c>
      <c r="B220" s="5">
        <v>3143001652</v>
      </c>
      <c r="C220" s="5" t="s">
        <v>328</v>
      </c>
      <c r="D220" s="5" t="s">
        <v>328</v>
      </c>
      <c r="E220" s="5" t="s">
        <v>37</v>
      </c>
      <c r="G220" s="5" t="s">
        <v>329</v>
      </c>
      <c r="H220" s="23">
        <f>VLOOKUP($B220,'2022年下学期'!$B:$AE,16,FALSE)</f>
        <v>2256</v>
      </c>
      <c r="I220" s="23">
        <f>VLOOKUP($B220,'2022年下学期'!$B:$AE,17,FALSE)</f>
        <v>46</v>
      </c>
      <c r="J220" s="23">
        <f>VLOOKUP($B220,'2022年下学期'!$B:$AE,18,FALSE)</f>
        <v>130</v>
      </c>
      <c r="K220" s="23">
        <f t="shared" si="21"/>
        <v>1151</v>
      </c>
      <c r="L220" s="23">
        <f t="shared" si="22"/>
        <v>27</v>
      </c>
      <c r="M220" s="23">
        <f t="shared" si="23"/>
        <v>148</v>
      </c>
      <c r="N220" s="5">
        <v>1151</v>
      </c>
      <c r="O220" s="5">
        <v>20</v>
      </c>
      <c r="P220" s="5">
        <v>74</v>
      </c>
      <c r="Q220" s="5" t="s">
        <v>460</v>
      </c>
      <c r="R220" s="5">
        <v>7</v>
      </c>
      <c r="S220" s="5">
        <v>74</v>
      </c>
      <c r="T220" s="5">
        <v>27</v>
      </c>
      <c r="U220" s="5">
        <v>148</v>
      </c>
      <c r="W220" s="5">
        <f t="shared" si="24"/>
        <v>0</v>
      </c>
      <c r="X220" s="5">
        <f t="shared" si="25"/>
        <v>10626.8493150685</v>
      </c>
      <c r="Y220" s="5">
        <f t="shared" si="26"/>
        <v>0</v>
      </c>
      <c r="AA220" s="5">
        <f t="shared" si="27"/>
        <v>0</v>
      </c>
      <c r="AB220" s="5">
        <v>1155</v>
      </c>
      <c r="AC220" s="5">
        <v>1116</v>
      </c>
      <c r="AD220" s="5">
        <v>73</v>
      </c>
      <c r="AE220" s="5">
        <v>803520</v>
      </c>
      <c r="AF220" s="5">
        <v>775760</v>
      </c>
      <c r="AG220" s="5">
        <v>0</v>
      </c>
      <c r="AH220" s="5">
        <v>27760</v>
      </c>
      <c r="AI220" s="5">
        <v>10626.8493150685</v>
      </c>
      <c r="AJ220" s="5">
        <v>355</v>
      </c>
      <c r="AK220" s="5">
        <v>333</v>
      </c>
      <c r="AL220" s="5">
        <v>16</v>
      </c>
      <c r="AM220" s="5">
        <v>239760</v>
      </c>
      <c r="AN220" s="5">
        <v>231488</v>
      </c>
      <c r="AO220" s="5">
        <v>0</v>
      </c>
      <c r="AP220" s="5">
        <v>8272</v>
      </c>
      <c r="AQ220" s="5">
        <v>105</v>
      </c>
      <c r="AR220" s="5">
        <v>103</v>
      </c>
      <c r="AS220" s="5">
        <v>8</v>
      </c>
      <c r="AT220" s="5">
        <v>74160</v>
      </c>
      <c r="AU220" s="5">
        <v>71688</v>
      </c>
      <c r="AV220" s="5">
        <v>0</v>
      </c>
      <c r="AW220" s="5">
        <v>2472</v>
      </c>
      <c r="AX220" s="5">
        <v>105</v>
      </c>
      <c r="AY220" s="5">
        <v>102</v>
      </c>
      <c r="AZ220" s="5">
        <v>5</v>
      </c>
      <c r="BA220" s="5">
        <v>73440</v>
      </c>
      <c r="BB220" s="5">
        <v>70992</v>
      </c>
      <c r="BC220" s="5">
        <v>0</v>
      </c>
      <c r="BD220" s="5">
        <v>2448</v>
      </c>
      <c r="BE220" s="5">
        <v>106</v>
      </c>
      <c r="BF220" s="5">
        <v>101</v>
      </c>
      <c r="BG220" s="5">
        <v>7</v>
      </c>
      <c r="BH220" s="5">
        <v>72720</v>
      </c>
      <c r="BI220" s="5">
        <v>70296</v>
      </c>
      <c r="BJ220" s="5">
        <v>0</v>
      </c>
      <c r="BK220" s="5">
        <v>2424</v>
      </c>
      <c r="BL220" s="5">
        <v>95</v>
      </c>
      <c r="BM220" s="5">
        <v>94</v>
      </c>
      <c r="BN220" s="5">
        <v>5</v>
      </c>
      <c r="BO220" s="5">
        <v>67680</v>
      </c>
      <c r="BP220" s="5">
        <v>65424</v>
      </c>
      <c r="BQ220" s="5">
        <v>0</v>
      </c>
      <c r="BR220" s="5">
        <v>2256</v>
      </c>
      <c r="BS220" s="5">
        <v>92</v>
      </c>
      <c r="BT220" s="5">
        <v>87</v>
      </c>
      <c r="BU220" s="5">
        <v>5</v>
      </c>
      <c r="BV220" s="5">
        <v>62640</v>
      </c>
      <c r="BW220" s="5">
        <v>60552</v>
      </c>
      <c r="BX220" s="5">
        <v>0</v>
      </c>
      <c r="BY220" s="5">
        <v>2088</v>
      </c>
      <c r="BZ220" s="5">
        <v>297</v>
      </c>
      <c r="CA220" s="5">
        <v>296</v>
      </c>
      <c r="CB220" s="5">
        <v>27</v>
      </c>
      <c r="CC220" s="5">
        <v>213120</v>
      </c>
      <c r="CD220" s="5">
        <v>165400</v>
      </c>
      <c r="CE220" s="5">
        <v>0</v>
      </c>
      <c r="CF220" s="5">
        <v>47720</v>
      </c>
      <c r="CG220" s="5">
        <v>0</v>
      </c>
      <c r="CH220" s="5">
        <v>0</v>
      </c>
      <c r="CI220" s="5">
        <v>0</v>
      </c>
      <c r="CJ220" s="5">
        <v>0</v>
      </c>
      <c r="CK220" s="5">
        <v>0</v>
      </c>
      <c r="CL220" s="5">
        <v>0</v>
      </c>
      <c r="CM220" s="5">
        <v>0</v>
      </c>
      <c r="CN220" s="5">
        <v>0</v>
      </c>
      <c r="CO220" s="5">
        <v>0</v>
      </c>
      <c r="CP220" s="5">
        <v>0</v>
      </c>
      <c r="CQ220" s="5">
        <v>0</v>
      </c>
      <c r="CR220" s="5">
        <v>0</v>
      </c>
      <c r="CS220" s="5">
        <v>0</v>
      </c>
      <c r="CT220" s="5">
        <v>0</v>
      </c>
    </row>
    <row r="221" spans="1:98">
      <c r="A221" s="5" t="s">
        <v>307</v>
      </c>
      <c r="B221" s="5">
        <v>3143014037</v>
      </c>
      <c r="C221" s="5" t="s">
        <v>330</v>
      </c>
      <c r="D221" s="5" t="s">
        <v>330</v>
      </c>
      <c r="E221" s="5" t="s">
        <v>37</v>
      </c>
      <c r="G221" s="5" t="s">
        <v>331</v>
      </c>
      <c r="H221" s="23">
        <f>VLOOKUP($B221,'2022年下学期'!$B:$AE,16,FALSE)</f>
        <v>3945</v>
      </c>
      <c r="I221" s="23">
        <f>VLOOKUP($B221,'2022年下学期'!$B:$AE,17,FALSE)</f>
        <v>72</v>
      </c>
      <c r="J221" s="23">
        <f>VLOOKUP($B221,'2022年下学期'!$B:$AE,18,FALSE)</f>
        <v>242</v>
      </c>
      <c r="K221" s="23">
        <f t="shared" si="21"/>
        <v>3770</v>
      </c>
      <c r="L221" s="23">
        <f t="shared" si="22"/>
        <v>70</v>
      </c>
      <c r="M221" s="23">
        <f t="shared" si="23"/>
        <v>241</v>
      </c>
      <c r="N221" s="5">
        <v>3770</v>
      </c>
      <c r="O221" s="5">
        <v>0</v>
      </c>
      <c r="P221" s="5">
        <v>0</v>
      </c>
      <c r="Q221" s="5" t="s">
        <v>445</v>
      </c>
      <c r="R221" s="5">
        <v>70</v>
      </c>
      <c r="S221" s="5">
        <v>241</v>
      </c>
      <c r="T221" s="5">
        <v>70</v>
      </c>
      <c r="U221" s="5">
        <v>241</v>
      </c>
      <c r="W221" s="5">
        <f t="shared" si="24"/>
        <v>0</v>
      </c>
      <c r="X221" s="5">
        <f t="shared" si="25"/>
        <v>8858.88888888889</v>
      </c>
      <c r="Y221" s="5">
        <f t="shared" si="26"/>
        <v>0</v>
      </c>
      <c r="AA221" s="5">
        <f t="shared" si="27"/>
        <v>0</v>
      </c>
      <c r="AB221" s="5">
        <v>3718</v>
      </c>
      <c r="AC221" s="5">
        <v>3589</v>
      </c>
      <c r="AD221" s="5">
        <v>234</v>
      </c>
      <c r="AE221" s="5">
        <v>2584080</v>
      </c>
      <c r="AF221" s="5">
        <v>2072980</v>
      </c>
      <c r="AG221" s="5">
        <v>131396</v>
      </c>
      <c r="AH221" s="5">
        <v>379704</v>
      </c>
      <c r="AI221" s="5">
        <v>8858.88888888889</v>
      </c>
      <c r="BZ221" s="5">
        <v>1311</v>
      </c>
      <c r="CA221" s="5">
        <v>1292</v>
      </c>
      <c r="CB221" s="5">
        <v>80</v>
      </c>
      <c r="CC221" s="5">
        <v>930240</v>
      </c>
      <c r="CD221" s="5">
        <v>708000</v>
      </c>
      <c r="CE221" s="5">
        <v>46512</v>
      </c>
      <c r="CF221" s="5">
        <v>126624</v>
      </c>
      <c r="CG221" s="5">
        <v>1203</v>
      </c>
      <c r="CH221" s="5">
        <v>1171</v>
      </c>
      <c r="CI221" s="5">
        <v>78</v>
      </c>
      <c r="CJ221" s="5">
        <v>843120</v>
      </c>
      <c r="CK221" s="5">
        <v>690300</v>
      </c>
      <c r="CL221" s="5">
        <v>42156</v>
      </c>
      <c r="CM221" s="5">
        <v>116160</v>
      </c>
      <c r="CN221" s="5">
        <v>1204</v>
      </c>
      <c r="CO221" s="5">
        <v>1126</v>
      </c>
      <c r="CP221" s="5">
        <v>76</v>
      </c>
      <c r="CQ221" s="5">
        <v>810720</v>
      </c>
      <c r="CR221" s="5">
        <v>674680</v>
      </c>
      <c r="CS221" s="5">
        <v>42728</v>
      </c>
      <c r="CT221" s="5">
        <v>136920</v>
      </c>
    </row>
    <row r="222" spans="1:98">
      <c r="A222" s="5" t="s">
        <v>307</v>
      </c>
      <c r="B222" s="5">
        <v>3143014038</v>
      </c>
      <c r="C222" s="5" t="s">
        <v>332</v>
      </c>
      <c r="D222" s="5" t="s">
        <v>332</v>
      </c>
      <c r="E222" s="5" t="s">
        <v>37</v>
      </c>
      <c r="G222" s="5" t="s">
        <v>333</v>
      </c>
      <c r="H222" s="23">
        <f>VLOOKUP($B222,'2022年下学期'!$B:$AE,16,FALSE)</f>
        <v>440</v>
      </c>
      <c r="I222" s="23">
        <f>VLOOKUP($B222,'2022年下学期'!$B:$AE,17,FALSE)</f>
        <v>12</v>
      </c>
      <c r="J222" s="23">
        <f>VLOOKUP($B222,'2022年下学期'!$B:$AE,18,FALSE)</f>
        <v>53</v>
      </c>
      <c r="K222" s="23">
        <f t="shared" si="21"/>
        <v>563</v>
      </c>
      <c r="L222" s="23">
        <f t="shared" si="22"/>
        <v>12</v>
      </c>
      <c r="M222" s="23">
        <f t="shared" si="23"/>
        <v>53</v>
      </c>
      <c r="N222" s="5">
        <v>563</v>
      </c>
      <c r="O222" s="5">
        <v>0</v>
      </c>
      <c r="P222" s="5">
        <v>0</v>
      </c>
      <c r="Q222" s="5" t="s">
        <v>445</v>
      </c>
      <c r="R222" s="5">
        <v>12</v>
      </c>
      <c r="S222" s="5">
        <v>53</v>
      </c>
      <c r="T222" s="5">
        <v>12</v>
      </c>
      <c r="U222" s="5">
        <v>53</v>
      </c>
      <c r="W222" s="5">
        <f t="shared" si="24"/>
        <v>0</v>
      </c>
      <c r="X222" s="5">
        <f t="shared" si="25"/>
        <v>6191.66666666667</v>
      </c>
      <c r="Y222" s="5">
        <f t="shared" si="26"/>
        <v>0</v>
      </c>
      <c r="AA222" s="5">
        <f t="shared" si="27"/>
        <v>0</v>
      </c>
      <c r="AB222" s="5">
        <v>532</v>
      </c>
      <c r="AC222" s="5">
        <v>491</v>
      </c>
      <c r="AD222" s="5">
        <v>48</v>
      </c>
      <c r="AE222" s="5">
        <v>353520</v>
      </c>
      <c r="AF222" s="5">
        <v>297200</v>
      </c>
      <c r="AG222" s="5">
        <v>29944</v>
      </c>
      <c r="AH222" s="5">
        <v>26376</v>
      </c>
      <c r="AI222" s="5">
        <v>6191.66666666667</v>
      </c>
      <c r="BZ222" s="5">
        <v>127</v>
      </c>
      <c r="CA222" s="5">
        <v>118</v>
      </c>
      <c r="CB222" s="5">
        <v>12</v>
      </c>
      <c r="CC222" s="5">
        <v>84960</v>
      </c>
      <c r="CD222" s="5">
        <v>72724</v>
      </c>
      <c r="CE222" s="5">
        <v>7196</v>
      </c>
      <c r="CF222" s="5">
        <v>5040</v>
      </c>
      <c r="CG222" s="5">
        <v>176</v>
      </c>
      <c r="CH222" s="5">
        <v>163</v>
      </c>
      <c r="CI222" s="5">
        <v>16</v>
      </c>
      <c r="CJ222" s="5">
        <v>117360</v>
      </c>
      <c r="CK222" s="5">
        <v>100179</v>
      </c>
      <c r="CL222" s="5">
        <v>9941</v>
      </c>
      <c r="CM222" s="5">
        <v>7240</v>
      </c>
      <c r="CN222" s="5">
        <v>229</v>
      </c>
      <c r="CO222" s="5">
        <v>210</v>
      </c>
      <c r="CP222" s="5">
        <v>20</v>
      </c>
      <c r="CQ222" s="5">
        <v>151200</v>
      </c>
      <c r="CR222" s="5">
        <v>124297</v>
      </c>
      <c r="CS222" s="5">
        <v>12807</v>
      </c>
      <c r="CT222" s="5">
        <v>14096</v>
      </c>
    </row>
    <row r="223" spans="1:98">
      <c r="A223" s="5" t="s">
        <v>307</v>
      </c>
      <c r="B223" s="5">
        <v>3143014040</v>
      </c>
      <c r="C223" s="5" t="s">
        <v>334</v>
      </c>
      <c r="D223" s="5" t="s">
        <v>334</v>
      </c>
      <c r="E223" s="5" t="s">
        <v>37</v>
      </c>
      <c r="G223" s="5" t="s">
        <v>335</v>
      </c>
      <c r="H223" s="23">
        <f>VLOOKUP($B223,'2022年下学期'!$B:$AE,16,FALSE)</f>
        <v>3771</v>
      </c>
      <c r="I223" s="23">
        <f>VLOOKUP($B223,'2022年下学期'!$B:$AE,17,FALSE)</f>
        <v>70</v>
      </c>
      <c r="J223" s="23">
        <f>VLOOKUP($B223,'2022年下学期'!$B:$AE,18,FALSE)</f>
        <v>259</v>
      </c>
      <c r="K223" s="23">
        <f t="shared" si="21"/>
        <v>3818</v>
      </c>
      <c r="L223" s="23">
        <f t="shared" si="22"/>
        <v>70</v>
      </c>
      <c r="M223" s="23">
        <f t="shared" si="23"/>
        <v>251</v>
      </c>
      <c r="N223" s="5">
        <v>3818</v>
      </c>
      <c r="O223" s="5">
        <v>0</v>
      </c>
      <c r="P223" s="5">
        <v>0</v>
      </c>
      <c r="Q223" s="5" t="s">
        <v>445</v>
      </c>
      <c r="R223" s="5">
        <v>70</v>
      </c>
      <c r="S223" s="5">
        <v>251</v>
      </c>
      <c r="T223" s="5">
        <v>70</v>
      </c>
      <c r="U223" s="5">
        <v>251</v>
      </c>
      <c r="W223" s="5">
        <f t="shared" si="24"/>
        <v>0</v>
      </c>
      <c r="X223" s="5">
        <f t="shared" si="25"/>
        <v>8583.92857142857</v>
      </c>
      <c r="Y223" s="5">
        <f t="shared" si="26"/>
        <v>0</v>
      </c>
      <c r="AA223" s="5">
        <f t="shared" si="27"/>
        <v>0</v>
      </c>
      <c r="AB223" s="5">
        <v>3775</v>
      </c>
      <c r="AC223" s="5">
        <v>3638</v>
      </c>
      <c r="AD223" s="5">
        <v>252</v>
      </c>
      <c r="AE223" s="5">
        <v>2619360</v>
      </c>
      <c r="AF223" s="5">
        <v>2163150</v>
      </c>
      <c r="AG223" s="5">
        <v>72210</v>
      </c>
      <c r="AH223" s="5">
        <v>384000</v>
      </c>
      <c r="AI223" s="5">
        <v>8583.92857142857</v>
      </c>
      <c r="BZ223" s="5">
        <v>1258</v>
      </c>
      <c r="CA223" s="5">
        <v>1238</v>
      </c>
      <c r="CB223" s="5">
        <v>86</v>
      </c>
      <c r="CC223" s="5">
        <v>891360</v>
      </c>
      <c r="CD223" s="5">
        <v>742050</v>
      </c>
      <c r="CE223" s="5">
        <v>28590</v>
      </c>
      <c r="CF223" s="5">
        <v>120720</v>
      </c>
      <c r="CG223" s="5">
        <v>1251</v>
      </c>
      <c r="CH223" s="5">
        <v>1211</v>
      </c>
      <c r="CI223" s="5">
        <v>86</v>
      </c>
      <c r="CJ223" s="5">
        <v>871920</v>
      </c>
      <c r="CK223" s="5">
        <v>730500</v>
      </c>
      <c r="CL223" s="5">
        <v>21420</v>
      </c>
      <c r="CM223" s="5">
        <v>120000</v>
      </c>
      <c r="CN223" s="5">
        <v>1266</v>
      </c>
      <c r="CO223" s="5">
        <v>1189</v>
      </c>
      <c r="CP223" s="5">
        <v>80</v>
      </c>
      <c r="CQ223" s="5">
        <v>856080</v>
      </c>
      <c r="CR223" s="5">
        <v>690600</v>
      </c>
      <c r="CS223" s="5">
        <v>22200</v>
      </c>
      <c r="CT223" s="5">
        <v>143280</v>
      </c>
    </row>
    <row r="224" spans="1:77">
      <c r="A224" s="5" t="s">
        <v>336</v>
      </c>
      <c r="B224" s="5">
        <v>2143012812</v>
      </c>
      <c r="C224" s="5" t="s">
        <v>337</v>
      </c>
      <c r="D224" s="5" t="s">
        <v>337</v>
      </c>
      <c r="E224" s="5" t="s">
        <v>37</v>
      </c>
      <c r="G224" s="5" t="s">
        <v>338</v>
      </c>
      <c r="H224" s="23">
        <f>VLOOKUP($B224,'2022年下学期'!$B:$AE,16,FALSE)</f>
        <v>919</v>
      </c>
      <c r="I224" s="23">
        <f>VLOOKUP($B224,'2022年下学期'!$B:$AE,17,FALSE)</f>
        <v>22</v>
      </c>
      <c r="J224" s="23">
        <f>VLOOKUP($B224,'2022年下学期'!$B:$AE,18,FALSE)</f>
        <v>55</v>
      </c>
      <c r="K224" s="23">
        <f t="shared" si="21"/>
        <v>1009</v>
      </c>
      <c r="L224" s="23">
        <f t="shared" si="22"/>
        <v>23</v>
      </c>
      <c r="M224" s="23">
        <f t="shared" si="23"/>
        <v>59</v>
      </c>
      <c r="N224" s="5">
        <v>1009</v>
      </c>
      <c r="O224" s="5">
        <v>23</v>
      </c>
      <c r="P224" s="5">
        <v>59</v>
      </c>
      <c r="Q224" s="5" t="s">
        <v>447</v>
      </c>
      <c r="R224" s="5">
        <v>0</v>
      </c>
      <c r="S224" s="5">
        <v>0</v>
      </c>
      <c r="T224" s="5">
        <v>23</v>
      </c>
      <c r="U224" s="5">
        <v>59</v>
      </c>
      <c r="W224" s="5">
        <f t="shared" si="24"/>
        <v>0</v>
      </c>
      <c r="X224" s="5">
        <f t="shared" si="25"/>
        <v>10235.9375</v>
      </c>
      <c r="Y224" s="5">
        <f t="shared" si="26"/>
        <v>0</v>
      </c>
      <c r="AA224" s="5">
        <f t="shared" si="27"/>
        <v>0</v>
      </c>
      <c r="AB224" s="5">
        <v>991</v>
      </c>
      <c r="AC224" s="5">
        <v>915</v>
      </c>
      <c r="AD224" s="5">
        <v>64</v>
      </c>
      <c r="AE224" s="5">
        <v>658800</v>
      </c>
      <c r="AF224" s="5">
        <v>655100</v>
      </c>
      <c r="AG224" s="5">
        <v>3700</v>
      </c>
      <c r="AI224" s="5">
        <v>10235.9375</v>
      </c>
      <c r="AJ224" s="5">
        <v>145</v>
      </c>
      <c r="AK224" s="5">
        <v>101</v>
      </c>
      <c r="AL224" s="5">
        <v>6</v>
      </c>
      <c r="AM224" s="5">
        <v>72720</v>
      </c>
      <c r="AN224" s="5">
        <v>72104</v>
      </c>
      <c r="AP224" s="5">
        <v>0</v>
      </c>
      <c r="AQ224" s="5">
        <v>146</v>
      </c>
      <c r="AR224" s="5">
        <v>142</v>
      </c>
      <c r="AS224" s="5">
        <v>10</v>
      </c>
      <c r="AT224" s="5">
        <v>102240</v>
      </c>
      <c r="AU224" s="5">
        <v>101624</v>
      </c>
      <c r="AW224" s="5">
        <v>0</v>
      </c>
      <c r="AX224" s="5">
        <v>195</v>
      </c>
      <c r="AY224" s="5">
        <v>183</v>
      </c>
      <c r="AZ224" s="5">
        <v>10</v>
      </c>
      <c r="BA224" s="5">
        <v>131760</v>
      </c>
      <c r="BB224" s="5">
        <v>131144</v>
      </c>
      <c r="BD224" s="5">
        <v>0</v>
      </c>
      <c r="BE224" s="5">
        <v>142</v>
      </c>
      <c r="BF224" s="5">
        <v>135</v>
      </c>
      <c r="BG224" s="5">
        <v>8</v>
      </c>
      <c r="BH224" s="5">
        <v>97200</v>
      </c>
      <c r="BI224" s="5">
        <v>96584</v>
      </c>
      <c r="BK224" s="5">
        <v>0</v>
      </c>
      <c r="BL224" s="5">
        <v>166</v>
      </c>
      <c r="BM224" s="5">
        <v>161</v>
      </c>
      <c r="BN224" s="5">
        <v>13</v>
      </c>
      <c r="BO224" s="5">
        <v>115920</v>
      </c>
      <c r="BP224" s="5">
        <v>115304</v>
      </c>
      <c r="BR224" s="5">
        <v>0</v>
      </c>
      <c r="BS224" s="5">
        <v>197</v>
      </c>
      <c r="BT224" s="5">
        <v>193</v>
      </c>
      <c r="BU224" s="5">
        <v>13</v>
      </c>
      <c r="BV224" s="5">
        <v>138960</v>
      </c>
      <c r="BW224" s="5">
        <v>135260</v>
      </c>
      <c r="BX224" s="5">
        <v>3700</v>
      </c>
      <c r="BY224" s="5">
        <v>0</v>
      </c>
    </row>
    <row r="225" spans="1:77">
      <c r="A225" s="5" t="s">
        <v>336</v>
      </c>
      <c r="B225" s="5">
        <v>2143012815</v>
      </c>
      <c r="C225" s="5" t="s">
        <v>341</v>
      </c>
      <c r="D225" s="5" t="s">
        <v>341</v>
      </c>
      <c r="E225" s="5" t="s">
        <v>37</v>
      </c>
      <c r="G225" s="5" t="s">
        <v>338</v>
      </c>
      <c r="H225" s="23">
        <f>VLOOKUP($B225,'2022年下学期'!$B:$AE,16,FALSE)</f>
        <v>289</v>
      </c>
      <c r="I225" s="23">
        <f>VLOOKUP($B225,'2022年下学期'!$B:$AE,17,FALSE)</f>
        <v>9</v>
      </c>
      <c r="J225" s="23">
        <f>VLOOKUP($B225,'2022年下学期'!$B:$AE,18,FALSE)</f>
        <v>22</v>
      </c>
      <c r="K225" s="23">
        <f t="shared" si="21"/>
        <v>330</v>
      </c>
      <c r="L225" s="23">
        <f t="shared" si="22"/>
        <v>10</v>
      </c>
      <c r="M225" s="23">
        <f t="shared" si="23"/>
        <v>26</v>
      </c>
      <c r="N225" s="5">
        <v>330</v>
      </c>
      <c r="O225" s="5">
        <v>10</v>
      </c>
      <c r="P225" s="5">
        <v>26</v>
      </c>
      <c r="Q225" s="5" t="s">
        <v>447</v>
      </c>
      <c r="R225" s="5">
        <v>0</v>
      </c>
      <c r="S225" s="5">
        <v>0</v>
      </c>
      <c r="T225" s="5">
        <v>10</v>
      </c>
      <c r="U225" s="5">
        <v>26</v>
      </c>
      <c r="W225" s="5">
        <f t="shared" si="24"/>
        <v>0</v>
      </c>
      <c r="X225" s="5">
        <f t="shared" si="25"/>
        <v>7949.74074074074</v>
      </c>
      <c r="Y225" s="5">
        <f t="shared" si="26"/>
        <v>0</v>
      </c>
      <c r="AA225" s="5">
        <f t="shared" si="27"/>
        <v>0</v>
      </c>
      <c r="AB225" s="5">
        <v>316</v>
      </c>
      <c r="AC225" s="5">
        <v>302</v>
      </c>
      <c r="AD225" s="5">
        <v>27</v>
      </c>
      <c r="AE225" s="5">
        <v>231128</v>
      </c>
      <c r="AF225" s="5">
        <v>214643</v>
      </c>
      <c r="AG225" s="5">
        <v>13788</v>
      </c>
      <c r="AH225" s="5">
        <v>720</v>
      </c>
      <c r="AI225" s="5">
        <v>7949.74074074074</v>
      </c>
      <c r="AJ225" s="5">
        <v>35</v>
      </c>
      <c r="AK225" s="5">
        <v>35</v>
      </c>
      <c r="AL225" s="5">
        <v>2</v>
      </c>
      <c r="AM225" s="5">
        <v>25200</v>
      </c>
      <c r="AN225" s="5">
        <v>24025</v>
      </c>
      <c r="AQ225" s="5">
        <v>38</v>
      </c>
      <c r="AR225" s="5">
        <v>36</v>
      </c>
      <c r="AS225" s="5">
        <v>2</v>
      </c>
      <c r="AT225" s="5">
        <v>25920</v>
      </c>
      <c r="AU225" s="5">
        <v>24717</v>
      </c>
      <c r="AX225" s="5">
        <v>60</v>
      </c>
      <c r="AY225" s="5">
        <v>60</v>
      </c>
      <c r="AZ225" s="5">
        <v>4</v>
      </c>
      <c r="BA225" s="5">
        <v>43200</v>
      </c>
      <c r="BB225" s="5">
        <v>42279</v>
      </c>
      <c r="BE225" s="5">
        <v>61</v>
      </c>
      <c r="BF225" s="5">
        <v>57</v>
      </c>
      <c r="BG225" s="5">
        <v>5</v>
      </c>
      <c r="BH225" s="5">
        <v>41040</v>
      </c>
      <c r="BI225" s="5">
        <v>40672</v>
      </c>
      <c r="BL225" s="5">
        <v>58</v>
      </c>
      <c r="BM225" s="5">
        <v>55</v>
      </c>
      <c r="BN225" s="5">
        <v>5</v>
      </c>
      <c r="BO225" s="5">
        <v>39600</v>
      </c>
      <c r="BP225" s="5">
        <v>39576</v>
      </c>
      <c r="BS225" s="5">
        <v>64</v>
      </c>
      <c r="BT225" s="5">
        <v>59</v>
      </c>
      <c r="BU225" s="5">
        <v>5</v>
      </c>
      <c r="BV225" s="5">
        <v>56168</v>
      </c>
      <c r="BW225" s="5">
        <v>43374</v>
      </c>
      <c r="BX225" s="5">
        <v>13788</v>
      </c>
      <c r="BY225" s="5">
        <v>720</v>
      </c>
    </row>
    <row r="226" spans="1:75">
      <c r="A226" s="5" t="s">
        <v>336</v>
      </c>
      <c r="B226" s="5">
        <v>2143012817</v>
      </c>
      <c r="C226" s="5" t="s">
        <v>343</v>
      </c>
      <c r="D226" s="5" t="s">
        <v>343</v>
      </c>
      <c r="E226" s="5" t="s">
        <v>37</v>
      </c>
      <c r="G226" s="5" t="s">
        <v>344</v>
      </c>
      <c r="H226" s="23">
        <f>VLOOKUP($B226,'2022年下学期'!$B:$AE,16,FALSE)</f>
        <v>215</v>
      </c>
      <c r="I226" s="23">
        <f>VLOOKUP($B226,'2022年下学期'!$B:$AE,17,FALSE)</f>
        <v>6</v>
      </c>
      <c r="J226" s="23">
        <f>VLOOKUP($B226,'2022年下学期'!$B:$AE,18,FALSE)</f>
        <v>16</v>
      </c>
      <c r="K226" s="23">
        <f t="shared" si="21"/>
        <v>253</v>
      </c>
      <c r="L226" s="23">
        <f t="shared" si="22"/>
        <v>6</v>
      </c>
      <c r="M226" s="23">
        <f t="shared" si="23"/>
        <v>18</v>
      </c>
      <c r="N226" s="5">
        <v>253</v>
      </c>
      <c r="O226" s="5">
        <v>6</v>
      </c>
      <c r="P226" s="5">
        <v>18</v>
      </c>
      <c r="Q226" s="5" t="s">
        <v>447</v>
      </c>
      <c r="R226" s="5">
        <v>0</v>
      </c>
      <c r="S226" s="5">
        <v>0</v>
      </c>
      <c r="T226" s="5">
        <v>6</v>
      </c>
      <c r="U226" s="5">
        <v>18</v>
      </c>
      <c r="W226" s="5">
        <f t="shared" si="24"/>
        <v>0</v>
      </c>
      <c r="X226" s="5">
        <f t="shared" si="25"/>
        <v>7350.22222222222</v>
      </c>
      <c r="Y226" s="5">
        <f t="shared" si="26"/>
        <v>0</v>
      </c>
      <c r="AA226" s="5">
        <f t="shared" si="27"/>
        <v>0</v>
      </c>
      <c r="AB226" s="5">
        <v>236</v>
      </c>
      <c r="AC226" s="5">
        <v>194</v>
      </c>
      <c r="AD226" s="5">
        <v>18</v>
      </c>
      <c r="AE226" s="5">
        <v>132304</v>
      </c>
      <c r="AF226" s="5">
        <v>132304</v>
      </c>
      <c r="AI226" s="5">
        <v>7350.22222222222</v>
      </c>
      <c r="AJ226" s="5">
        <v>34</v>
      </c>
      <c r="AK226" s="5">
        <v>26</v>
      </c>
      <c r="AL226" s="5">
        <v>3</v>
      </c>
      <c r="AM226" s="5">
        <v>17680</v>
      </c>
      <c r="AN226" s="5">
        <v>17680</v>
      </c>
      <c r="AQ226" s="5">
        <v>42</v>
      </c>
      <c r="AR226" s="5">
        <v>32</v>
      </c>
      <c r="AS226" s="5">
        <v>3</v>
      </c>
      <c r="AT226" s="5">
        <v>21760</v>
      </c>
      <c r="AU226" s="5">
        <v>21760</v>
      </c>
      <c r="AX226" s="5">
        <v>45</v>
      </c>
      <c r="AY226" s="5">
        <v>38</v>
      </c>
      <c r="AZ226" s="5">
        <v>3</v>
      </c>
      <c r="BA226" s="5">
        <v>26520</v>
      </c>
      <c r="BB226" s="5">
        <v>26520</v>
      </c>
      <c r="BE226" s="5">
        <v>40</v>
      </c>
      <c r="BF226" s="5">
        <v>35</v>
      </c>
      <c r="BG226" s="5">
        <v>3</v>
      </c>
      <c r="BH226" s="5">
        <v>23520</v>
      </c>
      <c r="BI226" s="5">
        <v>23520</v>
      </c>
      <c r="BL226" s="5">
        <v>33</v>
      </c>
      <c r="BM226" s="5">
        <v>25</v>
      </c>
      <c r="BN226" s="5">
        <v>3</v>
      </c>
      <c r="BO226" s="5">
        <v>16984</v>
      </c>
      <c r="BP226" s="5">
        <v>16984</v>
      </c>
      <c r="BS226" s="5">
        <v>42</v>
      </c>
      <c r="BT226" s="5">
        <v>38</v>
      </c>
      <c r="BU226" s="5">
        <v>3</v>
      </c>
      <c r="BV226" s="5">
        <v>25840</v>
      </c>
      <c r="BW226" s="5">
        <v>25840</v>
      </c>
    </row>
    <row r="227" spans="1:75">
      <c r="A227" s="5" t="s">
        <v>336</v>
      </c>
      <c r="B227" s="5">
        <v>2143012820</v>
      </c>
      <c r="C227" s="5" t="s">
        <v>345</v>
      </c>
      <c r="D227" s="5" t="s">
        <v>345</v>
      </c>
      <c r="E227" s="5" t="s">
        <v>37</v>
      </c>
      <c r="G227" s="5" t="s">
        <v>344</v>
      </c>
      <c r="H227" s="23">
        <f>VLOOKUP($B227,'2022年下学期'!$B:$AE,16,FALSE)</f>
        <v>143</v>
      </c>
      <c r="I227" s="23">
        <f>VLOOKUP($B227,'2022年下学期'!$B:$AE,17,FALSE)</f>
        <v>6</v>
      </c>
      <c r="J227" s="23">
        <f>VLOOKUP($B227,'2022年下学期'!$B:$AE,18,FALSE)</f>
        <v>13</v>
      </c>
      <c r="K227" s="23">
        <f t="shared" si="21"/>
        <v>163</v>
      </c>
      <c r="L227" s="23">
        <f t="shared" si="22"/>
        <v>6</v>
      </c>
      <c r="M227" s="23">
        <f t="shared" si="23"/>
        <v>17</v>
      </c>
      <c r="N227" s="5">
        <v>163</v>
      </c>
      <c r="O227" s="5">
        <v>6</v>
      </c>
      <c r="P227" s="5">
        <v>17</v>
      </c>
      <c r="Q227" s="5" t="s">
        <v>447</v>
      </c>
      <c r="R227" s="5">
        <v>0</v>
      </c>
      <c r="S227" s="5">
        <v>0</v>
      </c>
      <c r="T227" s="5">
        <v>6</v>
      </c>
      <c r="U227" s="5">
        <v>17</v>
      </c>
      <c r="W227" s="5">
        <f t="shared" si="24"/>
        <v>7700</v>
      </c>
      <c r="X227" s="5">
        <f t="shared" si="25"/>
        <v>8281.55384615385</v>
      </c>
      <c r="Y227" s="5">
        <f t="shared" si="26"/>
        <v>7300</v>
      </c>
      <c r="AA227" s="5">
        <f t="shared" si="27"/>
        <v>15000</v>
      </c>
      <c r="AB227" s="5">
        <v>163</v>
      </c>
      <c r="AC227" s="5">
        <v>147</v>
      </c>
      <c r="AD227" s="5">
        <v>13</v>
      </c>
      <c r="AE227" s="5">
        <v>99960.2</v>
      </c>
      <c r="AF227" s="5">
        <v>99960.2</v>
      </c>
      <c r="AI227" s="5">
        <v>7689.24615384615</v>
      </c>
      <c r="AJ227" s="5">
        <v>16</v>
      </c>
      <c r="AK227" s="5">
        <v>15</v>
      </c>
      <c r="AL227" s="5">
        <v>2</v>
      </c>
      <c r="AM227" s="5">
        <v>10200</v>
      </c>
      <c r="AN227" s="5">
        <v>10200</v>
      </c>
      <c r="AQ227" s="5">
        <v>28</v>
      </c>
      <c r="AR227" s="5">
        <v>26</v>
      </c>
      <c r="AS227" s="5">
        <v>2</v>
      </c>
      <c r="AT227" s="5">
        <v>17680</v>
      </c>
      <c r="AU227" s="5">
        <v>17680</v>
      </c>
      <c r="AX227" s="5">
        <v>27</v>
      </c>
      <c r="AY227" s="5">
        <v>23</v>
      </c>
      <c r="AZ227" s="5">
        <v>3</v>
      </c>
      <c r="BA227" s="5">
        <v>15640</v>
      </c>
      <c r="BB227" s="5">
        <v>15640</v>
      </c>
      <c r="BE227" s="5">
        <v>30</v>
      </c>
      <c r="BF227" s="5">
        <v>25</v>
      </c>
      <c r="BG227" s="5">
        <v>3</v>
      </c>
      <c r="BH227" s="5">
        <v>17000</v>
      </c>
      <c r="BI227" s="5">
        <v>17000</v>
      </c>
      <c r="BL227" s="5">
        <v>32</v>
      </c>
      <c r="BM227" s="5">
        <v>29</v>
      </c>
      <c r="BN227" s="5">
        <v>3</v>
      </c>
      <c r="BO227" s="5">
        <v>19720</v>
      </c>
      <c r="BP227" s="5">
        <v>19720</v>
      </c>
      <c r="BS227" s="5">
        <v>30</v>
      </c>
      <c r="BT227" s="5">
        <v>29</v>
      </c>
      <c r="BU227" s="5">
        <v>3</v>
      </c>
      <c r="BV227" s="5">
        <v>19720</v>
      </c>
      <c r="BW227" s="5">
        <v>19720</v>
      </c>
    </row>
    <row r="228" spans="1:77">
      <c r="A228" s="5" t="s">
        <v>336</v>
      </c>
      <c r="B228" s="5">
        <v>2143012822</v>
      </c>
      <c r="C228" s="5" t="s">
        <v>346</v>
      </c>
      <c r="D228" s="5" t="s">
        <v>346</v>
      </c>
      <c r="E228" s="5" t="s">
        <v>37</v>
      </c>
      <c r="G228" s="5" t="s">
        <v>344</v>
      </c>
      <c r="H228" s="23">
        <f>VLOOKUP($B228,'2022年下学期'!$B:$AE,16,FALSE)</f>
        <v>58</v>
      </c>
      <c r="I228" s="23">
        <f>VLOOKUP($B228,'2022年下学期'!$B:$AE,17,FALSE)</f>
        <v>6</v>
      </c>
      <c r="J228" s="23">
        <f>VLOOKUP($B228,'2022年下学期'!$B:$AE,18,FALSE)</f>
        <v>10</v>
      </c>
      <c r="K228" s="23">
        <f t="shared" si="21"/>
        <v>84</v>
      </c>
      <c r="L228" s="23">
        <f t="shared" si="22"/>
        <v>6</v>
      </c>
      <c r="M228" s="23">
        <f t="shared" si="23"/>
        <v>8</v>
      </c>
      <c r="N228" s="5">
        <v>84</v>
      </c>
      <c r="O228" s="5">
        <v>6</v>
      </c>
      <c r="P228" s="5">
        <v>8</v>
      </c>
      <c r="Q228" s="5" t="s">
        <v>447</v>
      </c>
      <c r="R228" s="5">
        <v>0</v>
      </c>
      <c r="S228" s="5">
        <v>0</v>
      </c>
      <c r="T228" s="5">
        <v>6</v>
      </c>
      <c r="U228" s="5">
        <v>8</v>
      </c>
      <c r="W228" s="5">
        <f t="shared" si="24"/>
        <v>13600</v>
      </c>
      <c r="X228" s="5">
        <f t="shared" si="25"/>
        <v>6358.8</v>
      </c>
      <c r="Y228" s="5">
        <f t="shared" si="26"/>
        <v>14000</v>
      </c>
      <c r="AA228" s="5">
        <f t="shared" si="27"/>
        <v>27600</v>
      </c>
      <c r="AB228" s="5">
        <v>83</v>
      </c>
      <c r="AC228" s="5">
        <v>72</v>
      </c>
      <c r="AD228" s="5">
        <v>10</v>
      </c>
      <c r="AE228" s="5">
        <v>51840</v>
      </c>
      <c r="AF228" s="5">
        <v>49988</v>
      </c>
      <c r="AH228" s="5">
        <v>1852</v>
      </c>
      <c r="AI228" s="5">
        <v>4998.8</v>
      </c>
      <c r="AJ228" s="5">
        <v>8</v>
      </c>
      <c r="AK228" s="5">
        <v>2</v>
      </c>
      <c r="AL228" s="5">
        <v>1</v>
      </c>
      <c r="AM228" s="5">
        <v>1440</v>
      </c>
      <c r="AN228" s="5">
        <v>1392</v>
      </c>
      <c r="AP228" s="5">
        <v>48</v>
      </c>
      <c r="AQ228" s="5">
        <v>9</v>
      </c>
      <c r="AR228" s="5">
        <v>7</v>
      </c>
      <c r="AS228" s="5">
        <v>1</v>
      </c>
      <c r="AT228" s="5">
        <v>5040</v>
      </c>
      <c r="AU228" s="5">
        <v>4872</v>
      </c>
      <c r="AW228" s="5">
        <v>168</v>
      </c>
      <c r="AX228" s="5">
        <v>13</v>
      </c>
      <c r="AY228" s="5">
        <v>13</v>
      </c>
      <c r="AZ228" s="5">
        <v>2</v>
      </c>
      <c r="BA228" s="5">
        <v>9360</v>
      </c>
      <c r="BB228" s="5">
        <v>9100</v>
      </c>
      <c r="BD228" s="5">
        <v>260</v>
      </c>
      <c r="BE228" s="5">
        <v>16</v>
      </c>
      <c r="BF228" s="5">
        <v>13</v>
      </c>
      <c r="BG228" s="5">
        <v>2</v>
      </c>
      <c r="BH228" s="5">
        <v>9360</v>
      </c>
      <c r="BI228" s="5">
        <v>8872</v>
      </c>
      <c r="BK228" s="5">
        <v>488</v>
      </c>
      <c r="BL228" s="5">
        <v>16</v>
      </c>
      <c r="BM228" s="5">
        <v>16</v>
      </c>
      <c r="BN228" s="5">
        <v>2</v>
      </c>
      <c r="BO228" s="5">
        <v>11520</v>
      </c>
      <c r="BP228" s="5">
        <v>11136</v>
      </c>
      <c r="BR228" s="5">
        <v>384</v>
      </c>
      <c r="BS228" s="5">
        <v>21</v>
      </c>
      <c r="BT228" s="5">
        <v>21</v>
      </c>
      <c r="BU228" s="5">
        <v>2</v>
      </c>
      <c r="BV228" s="5">
        <v>15120</v>
      </c>
      <c r="BW228" s="5">
        <v>14616</v>
      </c>
      <c r="BY228" s="5">
        <v>504</v>
      </c>
    </row>
    <row r="229" spans="1:75">
      <c r="A229" s="5" t="s">
        <v>336</v>
      </c>
      <c r="B229" s="5">
        <v>2143012836</v>
      </c>
      <c r="C229" s="5" t="s">
        <v>347</v>
      </c>
      <c r="D229" s="5" t="s">
        <v>347</v>
      </c>
      <c r="E229" s="5" t="s">
        <v>37</v>
      </c>
      <c r="G229" s="5" t="s">
        <v>344</v>
      </c>
      <c r="H229" s="23">
        <f>VLOOKUP($B229,'2022年下学期'!$B:$AE,16,FALSE)</f>
        <v>52</v>
      </c>
      <c r="I229" s="23">
        <f>VLOOKUP($B229,'2022年下学期'!$B:$AE,17,FALSE)</f>
        <v>6</v>
      </c>
      <c r="J229" s="23">
        <f>VLOOKUP($B229,'2022年下学期'!$B:$AE,18,FALSE)</f>
        <v>9</v>
      </c>
      <c r="K229" s="23">
        <f t="shared" si="21"/>
        <v>65</v>
      </c>
      <c r="L229" s="23">
        <f t="shared" si="22"/>
        <v>6</v>
      </c>
      <c r="M229" s="23">
        <f t="shared" si="23"/>
        <v>9</v>
      </c>
      <c r="N229" s="5">
        <v>65</v>
      </c>
      <c r="O229" s="5">
        <v>6</v>
      </c>
      <c r="P229" s="5">
        <v>9</v>
      </c>
      <c r="Q229" s="5" t="s">
        <v>447</v>
      </c>
      <c r="R229" s="5">
        <v>0</v>
      </c>
      <c r="S229" s="5">
        <v>0</v>
      </c>
      <c r="T229" s="5">
        <v>6</v>
      </c>
      <c r="U229" s="5">
        <v>9</v>
      </c>
      <c r="W229" s="5">
        <f t="shared" si="24"/>
        <v>13800</v>
      </c>
      <c r="X229" s="5">
        <f t="shared" si="25"/>
        <v>4967.11111111111</v>
      </c>
      <c r="Y229" s="5">
        <f t="shared" si="26"/>
        <v>13800</v>
      </c>
      <c r="AA229" s="5">
        <f t="shared" si="27"/>
        <v>27600</v>
      </c>
      <c r="AB229" s="5">
        <v>61</v>
      </c>
      <c r="AC229" s="5">
        <v>43</v>
      </c>
      <c r="AD229" s="5">
        <v>9</v>
      </c>
      <c r="AE229" s="5">
        <v>30904</v>
      </c>
      <c r="AF229" s="5">
        <v>30904</v>
      </c>
      <c r="AI229" s="5">
        <v>3433.77777777778</v>
      </c>
      <c r="AJ229" s="5">
        <v>6</v>
      </c>
      <c r="AK229" s="5">
        <v>6</v>
      </c>
      <c r="AL229" s="5">
        <v>3</v>
      </c>
      <c r="AM229" s="5">
        <v>4320</v>
      </c>
      <c r="AN229" s="5">
        <v>4320</v>
      </c>
      <c r="AQ229" s="5">
        <v>10</v>
      </c>
      <c r="AR229" s="5">
        <v>5</v>
      </c>
      <c r="AS229" s="5">
        <v>3</v>
      </c>
      <c r="AT229" s="5">
        <v>3600</v>
      </c>
      <c r="AU229" s="5">
        <v>3600</v>
      </c>
      <c r="AX229" s="5">
        <v>5</v>
      </c>
      <c r="AY229" s="5">
        <v>2</v>
      </c>
      <c r="AZ229" s="5">
        <v>3</v>
      </c>
      <c r="BA229" s="5">
        <v>1440</v>
      </c>
      <c r="BB229" s="5">
        <v>1440</v>
      </c>
      <c r="BE229" s="5">
        <v>11</v>
      </c>
      <c r="BF229" s="5">
        <v>8</v>
      </c>
      <c r="BG229" s="5">
        <v>3</v>
      </c>
      <c r="BH229" s="5">
        <v>5760</v>
      </c>
      <c r="BI229" s="5">
        <v>5760</v>
      </c>
      <c r="BL229" s="5">
        <v>15</v>
      </c>
      <c r="BM229" s="5">
        <v>14</v>
      </c>
      <c r="BN229" s="5">
        <v>3</v>
      </c>
      <c r="BO229" s="5">
        <v>10024</v>
      </c>
      <c r="BP229" s="5">
        <v>10024</v>
      </c>
      <c r="BS229" s="5">
        <v>14</v>
      </c>
      <c r="BT229" s="5">
        <v>8</v>
      </c>
      <c r="BU229" s="5">
        <v>3</v>
      </c>
      <c r="BV229" s="5">
        <v>5760</v>
      </c>
      <c r="BW229" s="5">
        <v>5760</v>
      </c>
    </row>
    <row r="230" spans="1:71">
      <c r="A230" s="5" t="s">
        <v>336</v>
      </c>
      <c r="B230" s="5">
        <v>2143012841</v>
      </c>
      <c r="C230" s="5" t="s">
        <v>348</v>
      </c>
      <c r="D230" s="5" t="s">
        <v>348</v>
      </c>
      <c r="E230" s="5" t="s">
        <v>37</v>
      </c>
      <c r="G230" s="5" t="s">
        <v>344</v>
      </c>
      <c r="H230" s="23">
        <f>VLOOKUP($B230,'2022年下学期'!$B:$AE,16,FALSE)</f>
        <v>43</v>
      </c>
      <c r="I230" s="23">
        <f>VLOOKUP($B230,'2022年下学期'!$B:$AE,17,FALSE)</f>
        <v>6</v>
      </c>
      <c r="J230" s="23">
        <f>VLOOKUP($B230,'2022年下学期'!$B:$AE,18,FALSE)</f>
        <v>11</v>
      </c>
      <c r="K230" s="23">
        <f t="shared" si="21"/>
        <v>53</v>
      </c>
      <c r="L230" s="23">
        <f t="shared" si="22"/>
        <v>6</v>
      </c>
      <c r="M230" s="23">
        <f t="shared" si="23"/>
        <v>8</v>
      </c>
      <c r="N230" s="5">
        <v>53</v>
      </c>
      <c r="O230" s="5">
        <v>6</v>
      </c>
      <c r="P230" s="5">
        <v>8</v>
      </c>
      <c r="Q230" s="5" t="s">
        <v>447</v>
      </c>
      <c r="R230" s="5">
        <v>0</v>
      </c>
      <c r="S230" s="5">
        <v>0</v>
      </c>
      <c r="T230" s="5">
        <v>6</v>
      </c>
      <c r="U230" s="5">
        <v>8</v>
      </c>
      <c r="W230" s="5">
        <f t="shared" si="24"/>
        <v>13600</v>
      </c>
      <c r="X230" s="5">
        <f t="shared" si="25"/>
        <v>2720</v>
      </c>
      <c r="Y230" s="5">
        <f t="shared" si="26"/>
        <v>14200</v>
      </c>
      <c r="AA230" s="5">
        <f t="shared" si="27"/>
        <v>27800</v>
      </c>
      <c r="AB230" s="5">
        <v>51</v>
      </c>
      <c r="AC230" s="5">
        <v>12</v>
      </c>
      <c r="AD230" s="5">
        <v>5</v>
      </c>
      <c r="AE230" s="5">
        <v>8296</v>
      </c>
      <c r="AI230" s="5">
        <v>0</v>
      </c>
      <c r="AJ230" s="5">
        <v>5</v>
      </c>
      <c r="AL230" s="5">
        <v>1</v>
      </c>
      <c r="AQ230" s="5">
        <v>6</v>
      </c>
      <c r="AR230" s="5">
        <v>4</v>
      </c>
      <c r="AS230" s="5">
        <v>1</v>
      </c>
      <c r="AT230" s="5">
        <v>2880</v>
      </c>
      <c r="AU230" s="5">
        <v>2880</v>
      </c>
      <c r="AX230" s="5">
        <v>7</v>
      </c>
      <c r="AY230" s="5">
        <v>1</v>
      </c>
      <c r="AZ230" s="5">
        <v>1</v>
      </c>
      <c r="BA230" s="5">
        <v>720</v>
      </c>
      <c r="BB230" s="5">
        <v>720</v>
      </c>
      <c r="BE230" s="5">
        <v>14</v>
      </c>
      <c r="BF230" s="5">
        <v>1</v>
      </c>
      <c r="BH230" s="5">
        <v>720</v>
      </c>
      <c r="BK230" s="5">
        <v>344</v>
      </c>
      <c r="BL230" s="5">
        <v>13</v>
      </c>
      <c r="BM230" s="5">
        <v>6</v>
      </c>
      <c r="BN230" s="5">
        <v>2</v>
      </c>
      <c r="BO230" s="5">
        <v>4320</v>
      </c>
      <c r="BS230" s="5">
        <v>6</v>
      </c>
    </row>
    <row r="231" spans="1:77">
      <c r="A231" s="5" t="s">
        <v>336</v>
      </c>
      <c r="B231" s="5">
        <v>2143012846</v>
      </c>
      <c r="C231" s="5" t="s">
        <v>349</v>
      </c>
      <c r="D231" s="5" t="s">
        <v>349</v>
      </c>
      <c r="E231" s="5" t="s">
        <v>37</v>
      </c>
      <c r="G231" s="5" t="s">
        <v>338</v>
      </c>
      <c r="H231" s="23">
        <f>VLOOKUP($B231,'2022年下学期'!$B:$AE,16,FALSE)</f>
        <v>43</v>
      </c>
      <c r="I231" s="23">
        <f>VLOOKUP($B231,'2022年下学期'!$B:$AE,17,FALSE)</f>
        <v>5</v>
      </c>
      <c r="J231" s="23">
        <f>VLOOKUP($B231,'2022年下学期'!$B:$AE,18,FALSE)</f>
        <v>10</v>
      </c>
      <c r="K231" s="23">
        <f t="shared" si="21"/>
        <v>59</v>
      </c>
      <c r="L231" s="23">
        <f t="shared" si="22"/>
        <v>5</v>
      </c>
      <c r="M231" s="23">
        <f t="shared" si="23"/>
        <v>8</v>
      </c>
      <c r="N231" s="5">
        <v>59</v>
      </c>
      <c r="O231" s="5">
        <v>5</v>
      </c>
      <c r="P231" s="5">
        <v>8</v>
      </c>
      <c r="Q231" s="5" t="s">
        <v>447</v>
      </c>
      <c r="R231" s="5">
        <v>0</v>
      </c>
      <c r="S231" s="5">
        <v>0</v>
      </c>
      <c r="T231" s="5">
        <v>5</v>
      </c>
      <c r="U231" s="5">
        <v>8</v>
      </c>
      <c r="W231" s="5">
        <f t="shared" si="24"/>
        <v>11600</v>
      </c>
      <c r="X231" s="5">
        <f t="shared" si="25"/>
        <v>5722</v>
      </c>
      <c r="Y231" s="5">
        <f t="shared" si="26"/>
        <v>12000</v>
      </c>
      <c r="AA231" s="5">
        <f t="shared" si="27"/>
        <v>23600</v>
      </c>
      <c r="AB231" s="5">
        <v>59</v>
      </c>
      <c r="AC231" s="5">
        <v>48</v>
      </c>
      <c r="AD231" s="5">
        <v>8</v>
      </c>
      <c r="AE231" s="5">
        <v>34560</v>
      </c>
      <c r="AF231" s="5">
        <v>34176</v>
      </c>
      <c r="AH231" s="5">
        <v>384</v>
      </c>
      <c r="AI231" s="5">
        <v>4272</v>
      </c>
      <c r="AJ231" s="5">
        <v>8</v>
      </c>
      <c r="AK231" s="5">
        <v>6</v>
      </c>
      <c r="AL231" s="5">
        <v>1</v>
      </c>
      <c r="AM231" s="5">
        <v>4320</v>
      </c>
      <c r="AN231" s="5">
        <v>4272</v>
      </c>
      <c r="AP231" s="5">
        <v>48</v>
      </c>
      <c r="AQ231" s="5">
        <v>12</v>
      </c>
      <c r="AR231" s="5">
        <v>9</v>
      </c>
      <c r="AS231" s="5">
        <v>1</v>
      </c>
      <c r="AT231" s="5">
        <v>6480</v>
      </c>
      <c r="AU231" s="5">
        <v>6408</v>
      </c>
      <c r="AW231" s="5">
        <v>72</v>
      </c>
      <c r="AX231" s="5">
        <v>0</v>
      </c>
      <c r="BE231" s="5">
        <v>9</v>
      </c>
      <c r="BF231" s="5">
        <v>4</v>
      </c>
      <c r="BG231" s="5">
        <v>2</v>
      </c>
      <c r="BH231" s="5">
        <v>2880</v>
      </c>
      <c r="BI231" s="5">
        <v>2848</v>
      </c>
      <c r="BK231" s="5">
        <v>32</v>
      </c>
      <c r="BL231" s="5">
        <v>12</v>
      </c>
      <c r="BM231" s="5">
        <v>12</v>
      </c>
      <c r="BN231" s="5">
        <v>2</v>
      </c>
      <c r="BO231" s="5">
        <v>8640</v>
      </c>
      <c r="BP231" s="5">
        <v>8544</v>
      </c>
      <c r="BR231" s="5">
        <v>96</v>
      </c>
      <c r="BS231" s="5">
        <v>18</v>
      </c>
      <c r="BT231" s="5">
        <v>17</v>
      </c>
      <c r="BU231" s="5">
        <v>2</v>
      </c>
      <c r="BV231" s="5">
        <v>12240</v>
      </c>
      <c r="BW231" s="5">
        <v>12104</v>
      </c>
      <c r="BY231" s="5">
        <v>136</v>
      </c>
    </row>
    <row r="232" spans="1:75">
      <c r="A232" s="5" t="s">
        <v>336</v>
      </c>
      <c r="B232" s="5">
        <v>2143012847</v>
      </c>
      <c r="C232" s="5" t="s">
        <v>350</v>
      </c>
      <c r="D232" s="5" t="s">
        <v>350</v>
      </c>
      <c r="E232" s="5" t="s">
        <v>37</v>
      </c>
      <c r="G232" s="5" t="s">
        <v>338</v>
      </c>
      <c r="H232" s="23">
        <f>VLOOKUP($B232,'2022年下学期'!$B:$AE,16,FALSE)</f>
        <v>8</v>
      </c>
      <c r="I232" s="23">
        <f>VLOOKUP($B232,'2022年下学期'!$B:$AE,17,FALSE)</f>
        <v>2</v>
      </c>
      <c r="J232" s="23">
        <f>VLOOKUP($B232,'2022年下学期'!$B:$AE,18,FALSE)</f>
        <v>4</v>
      </c>
      <c r="K232" s="23">
        <f t="shared" si="21"/>
        <v>38</v>
      </c>
      <c r="L232" s="23">
        <f t="shared" si="22"/>
        <v>6</v>
      </c>
      <c r="M232" s="23">
        <f t="shared" si="23"/>
        <v>7</v>
      </c>
      <c r="N232" s="5">
        <v>38</v>
      </c>
      <c r="O232" s="5">
        <v>6</v>
      </c>
      <c r="P232" s="5">
        <v>7</v>
      </c>
      <c r="Q232" s="5" t="s">
        <v>447</v>
      </c>
      <c r="R232" s="5">
        <v>0</v>
      </c>
      <c r="S232" s="5">
        <v>0</v>
      </c>
      <c r="T232" s="5">
        <v>6</v>
      </c>
      <c r="U232" s="5">
        <v>7</v>
      </c>
      <c r="W232" s="5">
        <f t="shared" si="24"/>
        <v>13400</v>
      </c>
      <c r="X232" s="5">
        <f t="shared" si="25"/>
        <v>3745</v>
      </c>
      <c r="Y232" s="5">
        <f t="shared" si="26"/>
        <v>0</v>
      </c>
      <c r="AA232" s="5">
        <f t="shared" si="27"/>
        <v>13400</v>
      </c>
      <c r="AB232" s="5">
        <v>36</v>
      </c>
      <c r="AC232" s="5">
        <v>23</v>
      </c>
      <c r="AD232" s="5">
        <v>8</v>
      </c>
      <c r="AE232" s="5">
        <v>16560</v>
      </c>
      <c r="AF232" s="5">
        <v>16560</v>
      </c>
      <c r="AI232" s="5">
        <v>2070</v>
      </c>
      <c r="AJ232" s="5">
        <v>4</v>
      </c>
      <c r="AK232" s="5">
        <v>2</v>
      </c>
      <c r="AL232" s="5">
        <v>1</v>
      </c>
      <c r="AM232" s="5">
        <v>1440</v>
      </c>
      <c r="AN232" s="5">
        <v>1440</v>
      </c>
      <c r="AQ232" s="5">
        <v>3</v>
      </c>
      <c r="AR232" s="5">
        <v>3</v>
      </c>
      <c r="AS232" s="5">
        <v>1</v>
      </c>
      <c r="AT232" s="5">
        <v>2160</v>
      </c>
      <c r="AU232" s="5">
        <v>2160</v>
      </c>
      <c r="AX232" s="5">
        <v>2</v>
      </c>
      <c r="AY232" s="5">
        <v>0</v>
      </c>
      <c r="AZ232" s="5">
        <v>0</v>
      </c>
      <c r="BA232" s="5">
        <v>0</v>
      </c>
      <c r="BB232" s="5">
        <v>0</v>
      </c>
      <c r="BE232" s="5">
        <v>10</v>
      </c>
      <c r="BF232" s="5">
        <v>10</v>
      </c>
      <c r="BG232" s="5">
        <v>2</v>
      </c>
      <c r="BH232" s="5">
        <v>7200</v>
      </c>
      <c r="BI232" s="5">
        <v>7200</v>
      </c>
      <c r="BL232" s="5">
        <v>6</v>
      </c>
      <c r="BM232" s="5">
        <v>3</v>
      </c>
      <c r="BN232" s="5">
        <v>2</v>
      </c>
      <c r="BO232" s="5">
        <v>2160</v>
      </c>
      <c r="BP232" s="5">
        <v>2160</v>
      </c>
      <c r="BS232" s="5">
        <v>11</v>
      </c>
      <c r="BT232" s="5">
        <v>5</v>
      </c>
      <c r="BU232" s="5">
        <v>2</v>
      </c>
      <c r="BV232" s="5">
        <v>3600</v>
      </c>
      <c r="BW232" s="5">
        <v>3600</v>
      </c>
    </row>
    <row r="233" spans="1:75">
      <c r="A233" s="5" t="s">
        <v>336</v>
      </c>
      <c r="B233" s="5">
        <v>2143012850</v>
      </c>
      <c r="C233" s="5" t="s">
        <v>351</v>
      </c>
      <c r="D233" s="5" t="s">
        <v>351</v>
      </c>
      <c r="E233" s="5" t="s">
        <v>37</v>
      </c>
      <c r="G233" s="5" t="s">
        <v>338</v>
      </c>
      <c r="H233" s="23">
        <f>VLOOKUP($B233,'2022年下学期'!$B:$AE,16,FALSE)</f>
        <v>70</v>
      </c>
      <c r="I233" s="23">
        <f>VLOOKUP($B233,'2022年下学期'!$B:$AE,17,FALSE)</f>
        <v>5</v>
      </c>
      <c r="J233" s="23">
        <f>VLOOKUP($B233,'2022年下学期'!$B:$AE,18,FALSE)</f>
        <v>12</v>
      </c>
      <c r="K233" s="23">
        <f t="shared" si="21"/>
        <v>98</v>
      </c>
      <c r="L233" s="23">
        <f t="shared" si="22"/>
        <v>6</v>
      </c>
      <c r="M233" s="23">
        <f t="shared" si="23"/>
        <v>11</v>
      </c>
      <c r="N233" s="5">
        <v>98</v>
      </c>
      <c r="O233" s="5">
        <v>6</v>
      </c>
      <c r="P233" s="5">
        <v>11</v>
      </c>
      <c r="Q233" s="5" t="s">
        <v>447</v>
      </c>
      <c r="R233" s="5">
        <v>0</v>
      </c>
      <c r="S233" s="5">
        <v>0</v>
      </c>
      <c r="T233" s="5">
        <v>6</v>
      </c>
      <c r="U233" s="5">
        <v>11</v>
      </c>
      <c r="W233" s="5">
        <f t="shared" si="24"/>
        <v>14200</v>
      </c>
      <c r="X233" s="5">
        <f t="shared" si="25"/>
        <v>6748</v>
      </c>
      <c r="Y233" s="5">
        <f t="shared" si="26"/>
        <v>12400</v>
      </c>
      <c r="AA233" s="5">
        <f t="shared" si="27"/>
        <v>26600</v>
      </c>
      <c r="AB233" s="5">
        <v>94</v>
      </c>
      <c r="AC233" s="5">
        <v>74</v>
      </c>
      <c r="AD233" s="5">
        <v>10</v>
      </c>
      <c r="AE233" s="5">
        <v>53280</v>
      </c>
      <c r="AF233" s="5">
        <v>53280</v>
      </c>
      <c r="AI233" s="5">
        <v>5328</v>
      </c>
      <c r="AJ233" s="5">
        <v>6</v>
      </c>
      <c r="AK233" s="5">
        <v>5</v>
      </c>
      <c r="AL233" s="5">
        <v>1</v>
      </c>
      <c r="AM233" s="5">
        <v>3600</v>
      </c>
      <c r="AN233" s="5">
        <v>3600</v>
      </c>
      <c r="AQ233" s="5">
        <v>15</v>
      </c>
      <c r="AR233" s="5">
        <v>12</v>
      </c>
      <c r="AS233" s="5">
        <v>1</v>
      </c>
      <c r="AT233" s="5">
        <v>8640</v>
      </c>
      <c r="AU233" s="5">
        <v>8640</v>
      </c>
      <c r="AX233" s="5">
        <v>19</v>
      </c>
      <c r="AY233" s="5">
        <v>14</v>
      </c>
      <c r="AZ233" s="5">
        <v>2</v>
      </c>
      <c r="BA233" s="5">
        <v>10080</v>
      </c>
      <c r="BB233" s="5">
        <v>10800</v>
      </c>
      <c r="BE233" s="5">
        <v>15</v>
      </c>
      <c r="BF233" s="5">
        <v>12</v>
      </c>
      <c r="BG233" s="5">
        <v>2</v>
      </c>
      <c r="BH233" s="5">
        <v>8640</v>
      </c>
      <c r="BI233" s="5">
        <v>8640</v>
      </c>
      <c r="BL233" s="5">
        <v>16</v>
      </c>
      <c r="BM233" s="5">
        <v>14</v>
      </c>
      <c r="BN233" s="5">
        <v>2</v>
      </c>
      <c r="BO233" s="5">
        <v>10080</v>
      </c>
      <c r="BP233" s="5">
        <v>10080</v>
      </c>
      <c r="BS233" s="5">
        <v>23</v>
      </c>
      <c r="BT233" s="5">
        <v>17</v>
      </c>
      <c r="BU233" s="5">
        <v>2</v>
      </c>
      <c r="BV233" s="5">
        <v>12240</v>
      </c>
      <c r="BW233" s="5">
        <v>12240</v>
      </c>
    </row>
    <row r="234" spans="1:77">
      <c r="A234" s="5" t="s">
        <v>336</v>
      </c>
      <c r="B234" s="5">
        <v>2143013048</v>
      </c>
      <c r="C234" s="5" t="s">
        <v>352</v>
      </c>
      <c r="D234" s="5" t="s">
        <v>352</v>
      </c>
      <c r="E234" s="5" t="s">
        <v>37</v>
      </c>
      <c r="G234" s="5" t="s">
        <v>344</v>
      </c>
      <c r="H234" s="23">
        <f>VLOOKUP($B234,'2022年下学期'!$B:$AE,16,FALSE)</f>
        <v>52</v>
      </c>
      <c r="I234" s="23">
        <f>VLOOKUP($B234,'2022年下学期'!$B:$AE,17,FALSE)</f>
        <v>5</v>
      </c>
      <c r="J234" s="23">
        <f>VLOOKUP($B234,'2022年下学期'!$B:$AE,18,FALSE)</f>
        <v>9</v>
      </c>
      <c r="K234" s="23">
        <f t="shared" si="21"/>
        <v>77</v>
      </c>
      <c r="L234" s="23">
        <f t="shared" si="22"/>
        <v>6</v>
      </c>
      <c r="M234" s="23">
        <f t="shared" si="23"/>
        <v>10</v>
      </c>
      <c r="N234" s="5">
        <v>77</v>
      </c>
      <c r="O234" s="5">
        <v>6</v>
      </c>
      <c r="P234" s="5">
        <v>10</v>
      </c>
      <c r="Q234" s="5" t="s">
        <v>447</v>
      </c>
      <c r="R234" s="5">
        <v>0</v>
      </c>
      <c r="S234" s="5">
        <v>0</v>
      </c>
      <c r="T234" s="5">
        <v>6</v>
      </c>
      <c r="U234" s="5">
        <v>10</v>
      </c>
      <c r="W234" s="5">
        <f t="shared" si="24"/>
        <v>14000</v>
      </c>
      <c r="X234" s="5">
        <f t="shared" si="25"/>
        <v>5885.6</v>
      </c>
      <c r="Y234" s="5">
        <f t="shared" si="26"/>
        <v>11800</v>
      </c>
      <c r="AA234" s="5">
        <f t="shared" si="27"/>
        <v>25800</v>
      </c>
      <c r="AB234" s="5">
        <v>78</v>
      </c>
      <c r="AC234" s="5">
        <v>64</v>
      </c>
      <c r="AD234" s="5">
        <v>10</v>
      </c>
      <c r="AE234" s="5">
        <v>45880</v>
      </c>
      <c r="AF234" s="5">
        <v>44856</v>
      </c>
      <c r="AH234" s="5">
        <v>1024</v>
      </c>
      <c r="AI234" s="5">
        <v>4485.6</v>
      </c>
      <c r="AJ234" s="5">
        <v>11</v>
      </c>
      <c r="AK234" s="5">
        <v>8</v>
      </c>
      <c r="AL234" s="5">
        <v>1</v>
      </c>
      <c r="AM234" s="5">
        <v>5760</v>
      </c>
      <c r="AN234" s="5">
        <v>4147</v>
      </c>
      <c r="AP234" s="5">
        <v>128</v>
      </c>
      <c r="AQ234" s="5">
        <v>9</v>
      </c>
      <c r="AR234" s="5">
        <v>9</v>
      </c>
      <c r="AS234" s="5">
        <v>1</v>
      </c>
      <c r="AT234" s="5">
        <v>6480</v>
      </c>
      <c r="AU234" s="5">
        <v>6645</v>
      </c>
      <c r="AW234" s="5">
        <v>144</v>
      </c>
      <c r="AX234" s="5">
        <v>5</v>
      </c>
      <c r="AY234" s="5">
        <v>3</v>
      </c>
      <c r="AZ234" s="5">
        <v>1</v>
      </c>
      <c r="BA234" s="5">
        <v>2160</v>
      </c>
      <c r="BB234" s="5">
        <v>3248</v>
      </c>
      <c r="BD234" s="5">
        <v>48</v>
      </c>
      <c r="BE234" s="5">
        <v>12</v>
      </c>
      <c r="BF234" s="5">
        <v>9</v>
      </c>
      <c r="BG234" s="5">
        <v>2</v>
      </c>
      <c r="BH234" s="5">
        <v>6480</v>
      </c>
      <c r="BI234" s="5">
        <v>7485</v>
      </c>
      <c r="BK234" s="5">
        <v>144</v>
      </c>
      <c r="BL234" s="5">
        <v>20</v>
      </c>
      <c r="BM234" s="5">
        <v>17</v>
      </c>
      <c r="BN234" s="5">
        <v>2</v>
      </c>
      <c r="BO234" s="5">
        <v>12240</v>
      </c>
      <c r="BP234" s="5">
        <v>8515</v>
      </c>
      <c r="BR234" s="5">
        <v>272</v>
      </c>
      <c r="BS234" s="5">
        <v>21</v>
      </c>
      <c r="BT234" s="5">
        <v>18</v>
      </c>
      <c r="BU234" s="5">
        <v>2</v>
      </c>
      <c r="BV234" s="5">
        <v>12960</v>
      </c>
      <c r="BW234" s="5">
        <v>4507</v>
      </c>
      <c r="BY234" s="5">
        <v>288</v>
      </c>
    </row>
    <row r="235" spans="1:75">
      <c r="A235" s="5" t="s">
        <v>336</v>
      </c>
      <c r="B235" s="5">
        <v>2143013096</v>
      </c>
      <c r="C235" s="5" t="s">
        <v>353</v>
      </c>
      <c r="D235" s="5" t="s">
        <v>353</v>
      </c>
      <c r="E235" s="5" t="s">
        <v>37</v>
      </c>
      <c r="G235" s="5" t="s">
        <v>344</v>
      </c>
      <c r="H235" s="23">
        <f>VLOOKUP($B235,'2022年下学期'!$B:$AE,16,FALSE)</f>
        <v>42</v>
      </c>
      <c r="I235" s="23">
        <f>VLOOKUP($B235,'2022年下学期'!$B:$AE,17,FALSE)</f>
        <v>5</v>
      </c>
      <c r="J235" s="23">
        <f>VLOOKUP($B235,'2022年下学期'!$B:$AE,18,FALSE)</f>
        <v>10</v>
      </c>
      <c r="K235" s="23">
        <f t="shared" si="21"/>
        <v>56</v>
      </c>
      <c r="L235" s="23">
        <f t="shared" si="22"/>
        <v>6</v>
      </c>
      <c r="M235" s="23">
        <f t="shared" si="23"/>
        <v>9</v>
      </c>
      <c r="N235" s="5">
        <v>56</v>
      </c>
      <c r="O235" s="5">
        <v>6</v>
      </c>
      <c r="P235" s="5">
        <v>9</v>
      </c>
      <c r="Q235" s="5" t="s">
        <v>447</v>
      </c>
      <c r="R235" s="5">
        <v>0</v>
      </c>
      <c r="S235" s="5">
        <v>0</v>
      </c>
      <c r="T235" s="5">
        <v>6</v>
      </c>
      <c r="U235" s="5">
        <v>9</v>
      </c>
      <c r="W235" s="5">
        <f t="shared" si="24"/>
        <v>13800</v>
      </c>
      <c r="X235" s="5">
        <f t="shared" si="25"/>
        <v>4548</v>
      </c>
      <c r="Y235" s="5">
        <f t="shared" si="26"/>
        <v>12000</v>
      </c>
      <c r="AA235" s="5">
        <f t="shared" si="27"/>
        <v>25800</v>
      </c>
      <c r="AB235" s="5">
        <v>61</v>
      </c>
      <c r="AC235" s="5">
        <v>44</v>
      </c>
      <c r="AD235" s="5">
        <v>10</v>
      </c>
      <c r="AE235" s="5">
        <v>31680</v>
      </c>
      <c r="AF235" s="5">
        <v>31680</v>
      </c>
      <c r="AI235" s="5">
        <v>3168</v>
      </c>
      <c r="AJ235" s="5">
        <v>10</v>
      </c>
      <c r="AK235" s="5">
        <v>5</v>
      </c>
      <c r="AL235" s="5">
        <v>1</v>
      </c>
      <c r="AM235" s="5">
        <v>3600</v>
      </c>
      <c r="AN235" s="5">
        <v>3600</v>
      </c>
      <c r="AQ235" s="5">
        <v>11</v>
      </c>
      <c r="AR235" s="5">
        <v>10</v>
      </c>
      <c r="AS235" s="5">
        <v>1</v>
      </c>
      <c r="AT235" s="5">
        <v>7200</v>
      </c>
      <c r="AU235" s="5">
        <v>7200</v>
      </c>
      <c r="AX235" s="5">
        <v>10</v>
      </c>
      <c r="AY235" s="5">
        <v>7</v>
      </c>
      <c r="AZ235" s="5">
        <v>2</v>
      </c>
      <c r="BA235" s="5">
        <v>5040</v>
      </c>
      <c r="BB235" s="5">
        <v>5040</v>
      </c>
      <c r="BE235" s="5">
        <v>10</v>
      </c>
      <c r="BF235" s="5">
        <v>9</v>
      </c>
      <c r="BG235" s="5">
        <v>2</v>
      </c>
      <c r="BH235" s="5">
        <v>6480</v>
      </c>
      <c r="BI235" s="5">
        <v>6480</v>
      </c>
      <c r="BL235" s="5">
        <v>9</v>
      </c>
      <c r="BM235" s="5">
        <v>5</v>
      </c>
      <c r="BN235" s="5">
        <v>2</v>
      </c>
      <c r="BO235" s="5">
        <v>3600</v>
      </c>
      <c r="BP235" s="5">
        <v>3600</v>
      </c>
      <c r="BS235" s="5">
        <v>11</v>
      </c>
      <c r="BT235" s="5">
        <v>8</v>
      </c>
      <c r="BU235" s="5">
        <v>2</v>
      </c>
      <c r="BV235" s="5">
        <v>5760</v>
      </c>
      <c r="BW235" s="5">
        <v>5760</v>
      </c>
    </row>
    <row r="236" spans="1:98">
      <c r="A236" s="5" t="s">
        <v>336</v>
      </c>
      <c r="B236" s="5">
        <v>3143011121</v>
      </c>
      <c r="C236" s="5" t="s">
        <v>354</v>
      </c>
      <c r="D236" s="5" t="s">
        <v>354</v>
      </c>
      <c r="E236" s="5" t="s">
        <v>37</v>
      </c>
      <c r="G236" s="5" t="s">
        <v>355</v>
      </c>
      <c r="H236" s="23">
        <f>VLOOKUP($B236,'2022年下学期'!$B:$AE,16,FALSE)</f>
        <v>692</v>
      </c>
      <c r="I236" s="23">
        <f>VLOOKUP($B236,'2022年下学期'!$B:$AE,17,FALSE)</f>
        <v>15</v>
      </c>
      <c r="J236" s="23">
        <f>VLOOKUP($B236,'2022年下学期'!$B:$AE,18,FALSE)</f>
        <v>45</v>
      </c>
      <c r="K236" s="23">
        <f t="shared" si="21"/>
        <v>689</v>
      </c>
      <c r="L236" s="23">
        <f t="shared" si="22"/>
        <v>15</v>
      </c>
      <c r="M236" s="23">
        <f t="shared" si="23"/>
        <v>57</v>
      </c>
      <c r="N236" s="5">
        <v>689</v>
      </c>
      <c r="O236" s="5">
        <v>0</v>
      </c>
      <c r="P236" s="5">
        <v>0</v>
      </c>
      <c r="Q236" s="5" t="s">
        <v>445</v>
      </c>
      <c r="R236" s="5">
        <v>15</v>
      </c>
      <c r="S236" s="5">
        <v>57</v>
      </c>
      <c r="T236" s="5">
        <v>15</v>
      </c>
      <c r="U236" s="5">
        <v>57</v>
      </c>
      <c r="W236" s="5">
        <f t="shared" si="24"/>
        <v>0</v>
      </c>
      <c r="X236" s="5">
        <f t="shared" si="25"/>
        <v>8693.05769230769</v>
      </c>
      <c r="Y236" s="5">
        <f t="shared" si="26"/>
        <v>0</v>
      </c>
      <c r="AA236" s="5">
        <f t="shared" si="27"/>
        <v>0</v>
      </c>
      <c r="AB236" s="5">
        <v>690</v>
      </c>
      <c r="AC236" s="5">
        <v>647</v>
      </c>
      <c r="AD236" s="5">
        <v>52</v>
      </c>
      <c r="AE236" s="5">
        <v>487047</v>
      </c>
      <c r="AF236" s="5">
        <v>452039</v>
      </c>
      <c r="AG236" s="5">
        <v>16778</v>
      </c>
      <c r="AH236" s="5">
        <v>18160</v>
      </c>
      <c r="AI236" s="5">
        <v>8693.05769230769</v>
      </c>
      <c r="BZ236" s="5">
        <v>234</v>
      </c>
      <c r="CA236" s="5">
        <v>227</v>
      </c>
      <c r="CB236" s="5">
        <v>15</v>
      </c>
      <c r="CC236" s="5">
        <v>163440</v>
      </c>
      <c r="CD236" s="5">
        <v>136200</v>
      </c>
      <c r="CE236" s="5">
        <v>0</v>
      </c>
      <c r="CF236" s="5">
        <v>9080</v>
      </c>
      <c r="CG236" s="5">
        <v>233</v>
      </c>
      <c r="CH236" s="5">
        <v>209</v>
      </c>
      <c r="CI236" s="5">
        <v>19</v>
      </c>
      <c r="CJ236" s="5">
        <v>150480</v>
      </c>
      <c r="CK236" s="5">
        <v>125400</v>
      </c>
      <c r="CL236" s="5">
        <v>0</v>
      </c>
      <c r="CM236" s="5">
        <v>9080</v>
      </c>
      <c r="CN236" s="5">
        <v>223</v>
      </c>
      <c r="CO236" s="5">
        <v>211</v>
      </c>
      <c r="CP236" s="5">
        <v>18</v>
      </c>
      <c r="CQ236" s="5">
        <v>173127</v>
      </c>
      <c r="CR236" s="5">
        <v>190439</v>
      </c>
      <c r="CS236" s="5">
        <v>16778</v>
      </c>
      <c r="CT236" s="5">
        <v>0</v>
      </c>
    </row>
    <row r="237" spans="1:98">
      <c r="A237" s="5" t="s">
        <v>336</v>
      </c>
      <c r="B237" s="5">
        <v>3143011122</v>
      </c>
      <c r="C237" s="5" t="s">
        <v>356</v>
      </c>
      <c r="D237" s="5" t="s">
        <v>356</v>
      </c>
      <c r="E237" s="5" t="s">
        <v>37</v>
      </c>
      <c r="G237" s="5" t="s">
        <v>355</v>
      </c>
      <c r="H237" s="23">
        <f>VLOOKUP($B237,'2022年下学期'!$B:$AE,16,FALSE)</f>
        <v>267</v>
      </c>
      <c r="I237" s="23">
        <f>VLOOKUP($B237,'2022年下学期'!$B:$AE,17,FALSE)</f>
        <v>6</v>
      </c>
      <c r="J237" s="23">
        <f>VLOOKUP($B237,'2022年下学期'!$B:$AE,18,FALSE)</f>
        <v>26</v>
      </c>
      <c r="K237" s="23">
        <f t="shared" si="21"/>
        <v>361</v>
      </c>
      <c r="L237" s="23">
        <f t="shared" si="22"/>
        <v>8</v>
      </c>
      <c r="M237" s="23">
        <f t="shared" si="23"/>
        <v>28</v>
      </c>
      <c r="N237" s="5">
        <v>361</v>
      </c>
      <c r="O237" s="5">
        <v>0</v>
      </c>
      <c r="P237" s="5">
        <v>0</v>
      </c>
      <c r="Q237" s="5" t="s">
        <v>445</v>
      </c>
      <c r="R237" s="5">
        <v>8</v>
      </c>
      <c r="S237" s="5">
        <v>28</v>
      </c>
      <c r="T237" s="5">
        <v>8</v>
      </c>
      <c r="U237" s="5">
        <v>28</v>
      </c>
      <c r="W237" s="5">
        <f t="shared" si="24"/>
        <v>0</v>
      </c>
      <c r="X237" s="5">
        <f t="shared" si="25"/>
        <v>6726.34482758621</v>
      </c>
      <c r="Y237" s="5">
        <f t="shared" si="26"/>
        <v>0</v>
      </c>
      <c r="AA237" s="5">
        <f t="shared" si="27"/>
        <v>0</v>
      </c>
      <c r="AB237" s="5">
        <v>358</v>
      </c>
      <c r="AC237" s="5">
        <v>264</v>
      </c>
      <c r="AD237" s="5">
        <v>29</v>
      </c>
      <c r="AE237" s="5">
        <v>200416</v>
      </c>
      <c r="AF237" s="5">
        <v>195064</v>
      </c>
      <c r="AH237" s="5">
        <v>5352</v>
      </c>
      <c r="AI237" s="5">
        <v>6726.34482758621</v>
      </c>
      <c r="BZ237" s="5">
        <v>95</v>
      </c>
      <c r="CA237" s="5">
        <v>70</v>
      </c>
      <c r="CB237" s="5">
        <v>7</v>
      </c>
      <c r="CC237" s="5">
        <v>50400</v>
      </c>
      <c r="CD237" s="5">
        <v>47600</v>
      </c>
      <c r="CE237" s="5">
        <v>0</v>
      </c>
      <c r="CF237" s="5">
        <v>2800</v>
      </c>
      <c r="CG237" s="5">
        <v>95</v>
      </c>
      <c r="CH237" s="5">
        <v>53</v>
      </c>
      <c r="CI237" s="5">
        <v>6</v>
      </c>
      <c r="CJ237" s="5">
        <v>38096</v>
      </c>
      <c r="CK237" s="5">
        <v>35976</v>
      </c>
      <c r="CL237" s="5">
        <v>0</v>
      </c>
      <c r="CM237" s="5">
        <v>2120</v>
      </c>
      <c r="CN237" s="5">
        <v>168</v>
      </c>
      <c r="CO237" s="5">
        <v>141</v>
      </c>
      <c r="CP237" s="5">
        <v>16</v>
      </c>
      <c r="CQ237" s="5">
        <v>111920</v>
      </c>
      <c r="CR237" s="5">
        <v>111488</v>
      </c>
      <c r="CS237" s="5">
        <v>0</v>
      </c>
      <c r="CT237" s="5">
        <v>432</v>
      </c>
    </row>
    <row r="238" spans="1:98">
      <c r="A238" s="5" t="s">
        <v>336</v>
      </c>
      <c r="B238" s="5">
        <v>3143011123</v>
      </c>
      <c r="C238" s="5" t="s">
        <v>357</v>
      </c>
      <c r="D238" s="5" t="s">
        <v>357</v>
      </c>
      <c r="E238" s="5" t="s">
        <v>37</v>
      </c>
      <c r="G238" s="5" t="s">
        <v>355</v>
      </c>
      <c r="H238" s="23">
        <f>VLOOKUP($B238,'2022年下学期'!$B:$AE,16,FALSE)</f>
        <v>197</v>
      </c>
      <c r="I238" s="23">
        <f>VLOOKUP($B238,'2022年下学期'!$B:$AE,17,FALSE)</f>
        <v>5</v>
      </c>
      <c r="J238" s="23">
        <f>VLOOKUP($B238,'2022年下学期'!$B:$AE,18,FALSE)</f>
        <v>19</v>
      </c>
      <c r="K238" s="23">
        <f t="shared" si="21"/>
        <v>268</v>
      </c>
      <c r="L238" s="23">
        <f t="shared" si="22"/>
        <v>6</v>
      </c>
      <c r="M238" s="23">
        <f t="shared" si="23"/>
        <v>19</v>
      </c>
      <c r="N238" s="5">
        <v>268</v>
      </c>
      <c r="O238" s="5">
        <v>0</v>
      </c>
      <c r="P238" s="5">
        <v>0</v>
      </c>
      <c r="Q238" s="5" t="s">
        <v>445</v>
      </c>
      <c r="R238" s="5">
        <v>6</v>
      </c>
      <c r="S238" s="5">
        <v>19</v>
      </c>
      <c r="T238" s="5">
        <v>6</v>
      </c>
      <c r="U238" s="5">
        <v>19</v>
      </c>
      <c r="W238" s="5">
        <f t="shared" si="24"/>
        <v>0</v>
      </c>
      <c r="X238" s="5">
        <f t="shared" si="25"/>
        <v>7355.78947368421</v>
      </c>
      <c r="Y238" s="5">
        <f t="shared" si="26"/>
        <v>6900</v>
      </c>
      <c r="AA238" s="5">
        <f t="shared" si="27"/>
        <v>6900</v>
      </c>
      <c r="AB238" s="5">
        <v>220</v>
      </c>
      <c r="AC238" s="5">
        <v>202</v>
      </c>
      <c r="AD238" s="5">
        <v>19</v>
      </c>
      <c r="AE238" s="5">
        <v>142560</v>
      </c>
      <c r="AF238" s="5">
        <v>139760</v>
      </c>
      <c r="AH238" s="5">
        <v>2800</v>
      </c>
      <c r="AI238" s="5">
        <v>7355.78947368421</v>
      </c>
      <c r="BZ238" s="5">
        <v>70</v>
      </c>
      <c r="CA238" s="5">
        <v>70</v>
      </c>
      <c r="CB238" s="5">
        <v>6</v>
      </c>
      <c r="CC238" s="5">
        <v>50400</v>
      </c>
      <c r="CD238" s="5">
        <v>50400</v>
      </c>
      <c r="CE238" s="5">
        <v>0</v>
      </c>
      <c r="CF238" s="5">
        <v>0</v>
      </c>
      <c r="CG238" s="5">
        <v>62</v>
      </c>
      <c r="CH238" s="5">
        <v>58</v>
      </c>
      <c r="CI238" s="5">
        <v>6</v>
      </c>
      <c r="CJ238" s="5">
        <v>41760</v>
      </c>
      <c r="CK238" s="5">
        <v>41760</v>
      </c>
      <c r="CL238" s="5">
        <v>0</v>
      </c>
      <c r="CM238" s="5">
        <v>0</v>
      </c>
      <c r="CN238" s="5">
        <v>88</v>
      </c>
      <c r="CO238" s="5">
        <v>70</v>
      </c>
      <c r="CP238" s="5">
        <v>7</v>
      </c>
      <c r="CQ238" s="5">
        <v>50400</v>
      </c>
      <c r="CR238" s="5">
        <v>47600</v>
      </c>
      <c r="CS238" s="5">
        <v>0</v>
      </c>
      <c r="CT238" s="5">
        <v>2800</v>
      </c>
    </row>
    <row r="239" spans="1:35">
      <c r="A239" s="5" t="s">
        <v>359</v>
      </c>
      <c r="B239" s="5">
        <v>2143008923</v>
      </c>
      <c r="C239" s="5" t="s">
        <v>360</v>
      </c>
      <c r="D239" s="5" t="s">
        <v>366</v>
      </c>
      <c r="F239" s="5" t="s">
        <v>989</v>
      </c>
      <c r="G239" s="5" t="s">
        <v>361</v>
      </c>
      <c r="H239" s="23">
        <f>VLOOKUP($B239,'2022年下学期'!$B:$AE,16,FALSE)</f>
        <v>18</v>
      </c>
      <c r="I239" s="23">
        <f>VLOOKUP($B239,'2022年下学期'!$B:$AE,17,FALSE)</f>
        <v>3</v>
      </c>
      <c r="J239" s="23">
        <f>VLOOKUP($B239,'2022年下学期'!$B:$AE,18,FALSE)</f>
        <v>0</v>
      </c>
      <c r="K239" s="23">
        <f t="shared" si="21"/>
        <v>18</v>
      </c>
      <c r="L239" s="23">
        <f t="shared" si="22"/>
        <v>3</v>
      </c>
      <c r="M239" s="23">
        <f t="shared" si="23"/>
        <v>3</v>
      </c>
      <c r="N239" s="5">
        <v>18</v>
      </c>
      <c r="O239" s="5">
        <v>3</v>
      </c>
      <c r="P239" s="5">
        <v>3</v>
      </c>
      <c r="Q239" s="5" t="s">
        <v>455</v>
      </c>
      <c r="R239" s="5">
        <v>0</v>
      </c>
      <c r="S239" s="5">
        <v>0</v>
      </c>
      <c r="T239" s="5">
        <v>3</v>
      </c>
      <c r="U239" s="5">
        <v>3</v>
      </c>
      <c r="W239" s="5">
        <f t="shared" si="24"/>
        <v>6600</v>
      </c>
      <c r="X239" s="5">
        <f t="shared" si="25"/>
        <v>2200</v>
      </c>
      <c r="Y239" s="5">
        <f t="shared" si="26"/>
        <v>6000</v>
      </c>
      <c r="AA239" s="5">
        <f t="shared" si="27"/>
        <v>12600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</row>
    <row r="240" spans="1:77">
      <c r="A240" s="5" t="s">
        <v>359</v>
      </c>
      <c r="B240" s="5">
        <v>2143012710</v>
      </c>
      <c r="C240" s="5" t="s">
        <v>362</v>
      </c>
      <c r="D240" s="5" t="s">
        <v>362</v>
      </c>
      <c r="E240" s="5" t="s">
        <v>37</v>
      </c>
      <c r="G240" s="5" t="s">
        <v>361</v>
      </c>
      <c r="H240" s="23">
        <f>VLOOKUP($B240,'2022年下学期'!$B:$AE,16,FALSE)</f>
        <v>628</v>
      </c>
      <c r="I240" s="23">
        <f>VLOOKUP($B240,'2022年下学期'!$B:$AE,17,FALSE)</f>
        <v>17</v>
      </c>
      <c r="J240" s="23">
        <f>VLOOKUP($B240,'2022年下学期'!$B:$AE,18,FALSE)</f>
        <v>54</v>
      </c>
      <c r="K240" s="23">
        <f t="shared" si="21"/>
        <v>711</v>
      </c>
      <c r="L240" s="23">
        <f t="shared" si="22"/>
        <v>21</v>
      </c>
      <c r="M240" s="23">
        <f t="shared" si="23"/>
        <v>42</v>
      </c>
      <c r="N240" s="5">
        <v>711</v>
      </c>
      <c r="O240" s="5">
        <v>21</v>
      </c>
      <c r="P240" s="5">
        <v>42</v>
      </c>
      <c r="Q240" s="5" t="s">
        <v>447</v>
      </c>
      <c r="R240" s="5">
        <v>0</v>
      </c>
      <c r="S240" s="5">
        <v>0</v>
      </c>
      <c r="T240" s="5">
        <v>21</v>
      </c>
      <c r="U240" s="5">
        <v>42</v>
      </c>
      <c r="W240" s="5">
        <f t="shared" si="24"/>
        <v>0</v>
      </c>
      <c r="X240" s="5">
        <f t="shared" si="25"/>
        <v>10973.7142857143</v>
      </c>
      <c r="Y240" s="5">
        <f t="shared" si="26"/>
        <v>0</v>
      </c>
      <c r="AA240" s="5">
        <f t="shared" si="27"/>
        <v>0</v>
      </c>
      <c r="AB240" s="5">
        <v>716</v>
      </c>
      <c r="AC240" s="5">
        <v>664</v>
      </c>
      <c r="AD240" s="5">
        <v>42</v>
      </c>
      <c r="AE240" s="5">
        <v>477840</v>
      </c>
      <c r="AF240" s="5">
        <v>460896</v>
      </c>
      <c r="AG240" s="5">
        <v>0</v>
      </c>
      <c r="AH240" s="5">
        <v>16944</v>
      </c>
      <c r="AI240" s="5">
        <v>10973.7142857143</v>
      </c>
      <c r="AJ240" s="5">
        <v>106</v>
      </c>
      <c r="AK240" s="5">
        <v>99</v>
      </c>
      <c r="AL240" s="5">
        <v>7</v>
      </c>
      <c r="AM240" s="5">
        <v>71280</v>
      </c>
      <c r="AN240" s="5">
        <v>69592</v>
      </c>
      <c r="AO240" s="5">
        <v>0</v>
      </c>
      <c r="AP240" s="5">
        <v>2688</v>
      </c>
      <c r="AQ240" s="5">
        <v>97</v>
      </c>
      <c r="AR240" s="5">
        <v>91</v>
      </c>
      <c r="AS240" s="5">
        <v>5</v>
      </c>
      <c r="AT240" s="5">
        <v>65520</v>
      </c>
      <c r="AU240" s="5">
        <v>63336</v>
      </c>
      <c r="AV240" s="5">
        <v>0</v>
      </c>
      <c r="AW240" s="5">
        <v>2184</v>
      </c>
      <c r="AX240" s="5">
        <v>122</v>
      </c>
      <c r="AY240" s="5">
        <v>110</v>
      </c>
      <c r="AZ240" s="5">
        <v>7</v>
      </c>
      <c r="BA240" s="5">
        <v>79200</v>
      </c>
      <c r="BB240" s="5">
        <v>75864</v>
      </c>
      <c r="BC240" s="5">
        <v>0</v>
      </c>
      <c r="BD240" s="5">
        <v>3336</v>
      </c>
      <c r="BE240" s="5">
        <v>139</v>
      </c>
      <c r="BF240" s="5">
        <v>132</v>
      </c>
      <c r="BG240" s="5">
        <v>8</v>
      </c>
      <c r="BH240" s="5">
        <v>95040</v>
      </c>
      <c r="BI240" s="5">
        <v>91872</v>
      </c>
      <c r="BJ240" s="5">
        <v>0</v>
      </c>
      <c r="BK240" s="5">
        <v>3168</v>
      </c>
      <c r="BL240" s="5">
        <v>118</v>
      </c>
      <c r="BM240" s="5">
        <v>109</v>
      </c>
      <c r="BN240" s="5">
        <v>7</v>
      </c>
      <c r="BO240" s="5">
        <v>78240</v>
      </c>
      <c r="BP240" s="5">
        <v>75624</v>
      </c>
      <c r="BQ240" s="5">
        <v>0</v>
      </c>
      <c r="BR240" s="5">
        <v>2616</v>
      </c>
      <c r="BS240" s="5">
        <v>134</v>
      </c>
      <c r="BT240" s="5">
        <v>123</v>
      </c>
      <c r="BU240" s="5">
        <v>8</v>
      </c>
      <c r="BV240" s="5">
        <v>88560</v>
      </c>
      <c r="BW240" s="5">
        <v>85608</v>
      </c>
      <c r="BX240" s="5">
        <v>0</v>
      </c>
      <c r="BY240" s="5">
        <v>2952</v>
      </c>
    </row>
    <row r="241" spans="1:77">
      <c r="A241" s="5" t="s">
        <v>359</v>
      </c>
      <c r="B241" s="5">
        <v>2143012713</v>
      </c>
      <c r="C241" s="5" t="s">
        <v>363</v>
      </c>
      <c r="D241" s="5" t="s">
        <v>363</v>
      </c>
      <c r="E241" s="5" t="s">
        <v>990</v>
      </c>
      <c r="G241" s="5" t="s">
        <v>361</v>
      </c>
      <c r="H241" s="23">
        <f>VLOOKUP($B241,'2022年下学期'!$B:$AE,16,FALSE)</f>
        <v>308</v>
      </c>
      <c r="I241" s="23">
        <f>VLOOKUP($B241,'2022年下学期'!$B:$AE,17,FALSE)</f>
        <v>12</v>
      </c>
      <c r="J241" s="23">
        <f>VLOOKUP($B241,'2022年下学期'!$B:$AE,18,FALSE)</f>
        <v>30</v>
      </c>
      <c r="K241" s="23">
        <f t="shared" si="21"/>
        <v>372</v>
      </c>
      <c r="L241" s="23">
        <f t="shared" si="22"/>
        <v>12</v>
      </c>
      <c r="M241" s="23">
        <f t="shared" si="23"/>
        <v>25</v>
      </c>
      <c r="N241" s="5">
        <v>372</v>
      </c>
      <c r="O241" s="5">
        <v>12</v>
      </c>
      <c r="P241" s="5">
        <v>25</v>
      </c>
      <c r="Q241" s="5" t="s">
        <v>447</v>
      </c>
      <c r="R241" s="5">
        <v>0</v>
      </c>
      <c r="S241" s="5">
        <v>0</v>
      </c>
      <c r="T241" s="5">
        <v>12</v>
      </c>
      <c r="U241" s="5">
        <v>25</v>
      </c>
      <c r="W241" s="5">
        <f t="shared" si="24"/>
        <v>0</v>
      </c>
      <c r="X241" s="5">
        <f t="shared" si="25"/>
        <v>10595.1988888889</v>
      </c>
      <c r="Y241" s="5">
        <f t="shared" si="26"/>
        <v>0</v>
      </c>
      <c r="AA241" s="5">
        <f t="shared" si="27"/>
        <v>0</v>
      </c>
      <c r="AB241" s="5">
        <v>379</v>
      </c>
      <c r="AC241" s="5">
        <v>336</v>
      </c>
      <c r="AD241" s="5">
        <v>18</v>
      </c>
      <c r="AE241" s="5">
        <v>241920</v>
      </c>
      <c r="AF241" s="5">
        <v>190713.58</v>
      </c>
      <c r="AG241" s="5">
        <v>35078.42</v>
      </c>
      <c r="AH241" s="5">
        <v>16128</v>
      </c>
      <c r="AI241" s="5">
        <v>10595.1988888889</v>
      </c>
      <c r="AJ241" s="5">
        <v>48</v>
      </c>
      <c r="AK241" s="5">
        <v>35</v>
      </c>
      <c r="AL241" s="5">
        <v>2</v>
      </c>
      <c r="AM241" s="5">
        <v>25200</v>
      </c>
      <c r="AN241" s="5">
        <v>19866</v>
      </c>
      <c r="AO241" s="5">
        <v>3654</v>
      </c>
      <c r="AP241" s="5">
        <v>1680</v>
      </c>
      <c r="AQ241" s="5">
        <v>48</v>
      </c>
      <c r="AR241" s="5">
        <v>35</v>
      </c>
      <c r="AS241" s="5">
        <v>2</v>
      </c>
      <c r="AT241" s="5">
        <v>25200</v>
      </c>
      <c r="AU241" s="5">
        <v>19866</v>
      </c>
      <c r="AV241" s="5">
        <v>3654</v>
      </c>
      <c r="AW241" s="5">
        <v>1680</v>
      </c>
      <c r="AX241" s="5">
        <v>47</v>
      </c>
      <c r="AY241" s="5">
        <v>43</v>
      </c>
      <c r="AZ241" s="5">
        <v>2</v>
      </c>
      <c r="BA241" s="5">
        <v>30960</v>
      </c>
      <c r="BB241" s="5">
        <v>24406.8</v>
      </c>
      <c r="BC241" s="5">
        <v>4489.2</v>
      </c>
      <c r="BD241" s="5">
        <v>2064</v>
      </c>
      <c r="BE241" s="5">
        <v>71</v>
      </c>
      <c r="BF241" s="5">
        <v>63</v>
      </c>
      <c r="BG241" s="5">
        <v>4</v>
      </c>
      <c r="BH241" s="5">
        <v>45360</v>
      </c>
      <c r="BI241" s="5">
        <v>35758.8</v>
      </c>
      <c r="BJ241" s="5">
        <v>6577.2</v>
      </c>
      <c r="BK241" s="5">
        <v>3024</v>
      </c>
      <c r="BL241" s="5">
        <v>74</v>
      </c>
      <c r="BM241" s="5">
        <v>70</v>
      </c>
      <c r="BN241" s="5">
        <v>4</v>
      </c>
      <c r="BO241" s="5">
        <v>50400</v>
      </c>
      <c r="BP241" s="5">
        <v>39732</v>
      </c>
      <c r="BQ241" s="5">
        <v>7308</v>
      </c>
      <c r="BR241" s="5">
        <v>3360</v>
      </c>
      <c r="BS241" s="5">
        <v>91</v>
      </c>
      <c r="BT241" s="5">
        <v>90</v>
      </c>
      <c r="BU241" s="5">
        <v>4</v>
      </c>
      <c r="BV241" s="5">
        <v>64800</v>
      </c>
      <c r="BW241" s="5">
        <v>51084</v>
      </c>
      <c r="BX241" s="5">
        <v>9396</v>
      </c>
      <c r="BY241" s="5">
        <v>4320</v>
      </c>
    </row>
    <row r="242" spans="1:35">
      <c r="A242" s="5" t="s">
        <v>359</v>
      </c>
      <c r="B242" s="5">
        <v>2143012717</v>
      </c>
      <c r="C242" s="5" t="s">
        <v>364</v>
      </c>
      <c r="D242" s="5" t="s">
        <v>363</v>
      </c>
      <c r="F242" s="5" t="s">
        <v>991</v>
      </c>
      <c r="G242" s="5" t="s">
        <v>361</v>
      </c>
      <c r="H242" s="23">
        <f>VLOOKUP($B242,'2022年下学期'!$B:$AE,16,FALSE)</f>
        <v>10</v>
      </c>
      <c r="I242" s="23">
        <f>VLOOKUP($B242,'2022年下学期'!$B:$AE,17,FALSE)</f>
        <v>2</v>
      </c>
      <c r="J242" s="23">
        <f>VLOOKUP($B242,'2022年下学期'!$B:$AE,18,FALSE)</f>
        <v>5</v>
      </c>
      <c r="K242" s="23">
        <f t="shared" si="21"/>
        <v>16</v>
      </c>
      <c r="L242" s="23">
        <f t="shared" si="22"/>
        <v>3</v>
      </c>
      <c r="M242" s="23">
        <f t="shared" si="23"/>
        <v>3</v>
      </c>
      <c r="N242" s="5">
        <v>16</v>
      </c>
      <c r="O242" s="5">
        <v>3</v>
      </c>
      <c r="P242" s="5">
        <v>3</v>
      </c>
      <c r="Q242" s="5" t="s">
        <v>455</v>
      </c>
      <c r="R242" s="5">
        <v>0</v>
      </c>
      <c r="S242" s="5">
        <v>0</v>
      </c>
      <c r="T242" s="5">
        <v>3</v>
      </c>
      <c r="U242" s="5">
        <v>3</v>
      </c>
      <c r="W242" s="5">
        <f t="shared" si="24"/>
        <v>6600</v>
      </c>
      <c r="X242" s="5">
        <f t="shared" si="25"/>
        <v>2200</v>
      </c>
      <c r="Y242" s="5">
        <f t="shared" si="26"/>
        <v>0</v>
      </c>
      <c r="AA242" s="5">
        <f t="shared" si="27"/>
        <v>6600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</row>
    <row r="243" spans="1:77">
      <c r="A243" s="5" t="s">
        <v>359</v>
      </c>
      <c r="B243" s="5">
        <v>2143012719</v>
      </c>
      <c r="C243" s="5" t="s">
        <v>365</v>
      </c>
      <c r="D243" s="5" t="s">
        <v>365</v>
      </c>
      <c r="E243" s="5" t="s">
        <v>37</v>
      </c>
      <c r="G243" s="5" t="s">
        <v>361</v>
      </c>
      <c r="H243" s="23">
        <f>VLOOKUP($B243,'2022年下学期'!$B:$AE,16,FALSE)</f>
        <v>85</v>
      </c>
      <c r="I243" s="23">
        <f>VLOOKUP($B243,'2022年下学期'!$B:$AE,17,FALSE)</f>
        <v>6</v>
      </c>
      <c r="J243" s="23">
        <f>VLOOKUP($B243,'2022年下学期'!$B:$AE,18,FALSE)</f>
        <v>12</v>
      </c>
      <c r="K243" s="23">
        <f t="shared" si="21"/>
        <v>98</v>
      </c>
      <c r="L243" s="23">
        <f t="shared" si="22"/>
        <v>6</v>
      </c>
      <c r="M243" s="23">
        <f t="shared" si="23"/>
        <v>9</v>
      </c>
      <c r="N243" s="5">
        <v>98</v>
      </c>
      <c r="O243" s="5">
        <v>6</v>
      </c>
      <c r="P243" s="5">
        <v>9</v>
      </c>
      <c r="Q243" s="5" t="s">
        <v>447</v>
      </c>
      <c r="R243" s="5">
        <v>0</v>
      </c>
      <c r="S243" s="5">
        <v>0</v>
      </c>
      <c r="T243" s="5">
        <v>6</v>
      </c>
      <c r="U243" s="5">
        <v>9</v>
      </c>
      <c r="W243" s="5">
        <f t="shared" si="24"/>
        <v>13800</v>
      </c>
      <c r="X243" s="5">
        <f t="shared" si="25"/>
        <v>5046.46153846154</v>
      </c>
      <c r="Y243" s="5">
        <f t="shared" si="26"/>
        <v>14400</v>
      </c>
      <c r="AA243" s="5">
        <f t="shared" si="27"/>
        <v>28200</v>
      </c>
      <c r="AB243" s="5">
        <v>95</v>
      </c>
      <c r="AC243" s="5">
        <v>90</v>
      </c>
      <c r="AD243" s="5">
        <v>13</v>
      </c>
      <c r="AE243" s="5">
        <v>64800</v>
      </c>
      <c r="AF243" s="5">
        <v>51804</v>
      </c>
      <c r="AG243" s="5">
        <v>8676</v>
      </c>
      <c r="AH243" s="5">
        <v>4320</v>
      </c>
      <c r="AI243" s="5">
        <v>3984.92307692308</v>
      </c>
      <c r="AJ243" s="5">
        <v>18</v>
      </c>
      <c r="AK243" s="5">
        <v>18</v>
      </c>
      <c r="AL243" s="5">
        <v>2</v>
      </c>
      <c r="AM243" s="5">
        <v>12960</v>
      </c>
      <c r="AN243" s="5">
        <v>10640.8</v>
      </c>
      <c r="AO243" s="5">
        <v>1455.2</v>
      </c>
      <c r="AP243" s="5">
        <v>864</v>
      </c>
      <c r="AQ243" s="5">
        <v>18</v>
      </c>
      <c r="AR243" s="5">
        <v>15</v>
      </c>
      <c r="AS243" s="5">
        <v>2</v>
      </c>
      <c r="AT243" s="5">
        <v>10800</v>
      </c>
      <c r="AU243" s="5">
        <v>8884</v>
      </c>
      <c r="AV243" s="5">
        <v>1196</v>
      </c>
      <c r="AW243" s="5">
        <v>720</v>
      </c>
      <c r="AX243" s="5">
        <v>16</v>
      </c>
      <c r="AY243" s="5">
        <v>13</v>
      </c>
      <c r="AZ243" s="5">
        <v>2</v>
      </c>
      <c r="BA243" s="5">
        <v>9360</v>
      </c>
      <c r="BB243" s="5">
        <v>7212.8</v>
      </c>
      <c r="BC243" s="5">
        <v>1523.2</v>
      </c>
      <c r="BD243" s="5">
        <v>624</v>
      </c>
      <c r="BE243" s="5">
        <v>20</v>
      </c>
      <c r="BF243" s="5">
        <v>20</v>
      </c>
      <c r="BG243" s="5">
        <v>2</v>
      </c>
      <c r="BH243" s="5">
        <v>14400</v>
      </c>
      <c r="BI243" s="5">
        <v>11312</v>
      </c>
      <c r="BJ243" s="5">
        <v>2128</v>
      </c>
      <c r="BK243" s="5">
        <v>960</v>
      </c>
      <c r="BL243" s="5">
        <v>8</v>
      </c>
      <c r="BM243" s="5">
        <v>8</v>
      </c>
      <c r="BN243" s="5">
        <v>3</v>
      </c>
      <c r="BO243" s="5">
        <v>5760</v>
      </c>
      <c r="BP243" s="5">
        <v>4284.8</v>
      </c>
      <c r="BQ243" s="5">
        <v>1091.2</v>
      </c>
      <c r="BR243" s="5">
        <v>384</v>
      </c>
      <c r="BS243" s="5">
        <v>16</v>
      </c>
      <c r="BT243" s="5">
        <v>16</v>
      </c>
      <c r="BU243" s="5">
        <v>2</v>
      </c>
      <c r="BV243" s="5">
        <v>11520</v>
      </c>
      <c r="BW243" s="5">
        <v>9469.6</v>
      </c>
      <c r="BX243" s="5">
        <v>1282.4</v>
      </c>
      <c r="BY243" s="5">
        <v>768</v>
      </c>
    </row>
    <row r="244" spans="1:77">
      <c r="A244" s="5" t="s">
        <v>359</v>
      </c>
      <c r="B244" s="5">
        <v>2143012722</v>
      </c>
      <c r="C244" s="5" t="s">
        <v>366</v>
      </c>
      <c r="D244" s="5" t="s">
        <v>366</v>
      </c>
      <c r="E244" s="5" t="s">
        <v>992</v>
      </c>
      <c r="G244" s="5" t="s">
        <v>361</v>
      </c>
      <c r="H244" s="23">
        <f>VLOOKUP($B244,'2022年下学期'!$B:$AE,16,FALSE)</f>
        <v>89</v>
      </c>
      <c r="I244" s="23">
        <f>VLOOKUP($B244,'2022年下学期'!$B:$AE,17,FALSE)</f>
        <v>6</v>
      </c>
      <c r="J244" s="23">
        <f>VLOOKUP($B244,'2022年下学期'!$B:$AE,18,FALSE)</f>
        <v>14</v>
      </c>
      <c r="K244" s="23">
        <f t="shared" si="21"/>
        <v>93</v>
      </c>
      <c r="L244" s="23">
        <f t="shared" si="22"/>
        <v>6</v>
      </c>
      <c r="M244" s="23">
        <f t="shared" si="23"/>
        <v>6</v>
      </c>
      <c r="N244" s="5">
        <v>93</v>
      </c>
      <c r="O244" s="5">
        <v>6</v>
      </c>
      <c r="P244" s="5">
        <v>6</v>
      </c>
      <c r="Q244" s="5" t="s">
        <v>447</v>
      </c>
      <c r="R244" s="5">
        <v>0</v>
      </c>
      <c r="S244" s="5">
        <v>0</v>
      </c>
      <c r="T244" s="5">
        <v>6</v>
      </c>
      <c r="U244" s="5">
        <v>6</v>
      </c>
      <c r="W244" s="5">
        <f t="shared" si="24"/>
        <v>13200</v>
      </c>
      <c r="X244" s="5">
        <f t="shared" si="25"/>
        <v>2084.43076923077</v>
      </c>
      <c r="Y244" s="5">
        <f t="shared" si="26"/>
        <v>14800</v>
      </c>
      <c r="AA244" s="5">
        <f t="shared" si="27"/>
        <v>28000</v>
      </c>
      <c r="AB244" s="5">
        <v>110</v>
      </c>
      <c r="AC244" s="5">
        <v>101</v>
      </c>
      <c r="AD244" s="5">
        <v>13</v>
      </c>
      <c r="AE244" s="5">
        <v>72720</v>
      </c>
      <c r="AF244" s="5">
        <v>13897.6</v>
      </c>
      <c r="AG244" s="5">
        <v>0</v>
      </c>
      <c r="AH244" s="5">
        <v>3232</v>
      </c>
      <c r="AI244" s="5">
        <v>1069.04615384615</v>
      </c>
      <c r="AJ244" s="5">
        <v>10</v>
      </c>
      <c r="AK244" s="5">
        <v>10</v>
      </c>
      <c r="AL244" s="5">
        <v>2</v>
      </c>
      <c r="AM244" s="5">
        <v>7200</v>
      </c>
      <c r="AN244" s="5">
        <v>816</v>
      </c>
      <c r="AO244" s="5">
        <v>0</v>
      </c>
      <c r="AP244" s="5">
        <v>320</v>
      </c>
      <c r="AQ244" s="5">
        <v>15</v>
      </c>
      <c r="AR244" s="5">
        <v>15</v>
      </c>
      <c r="AS244" s="5">
        <v>1</v>
      </c>
      <c r="AT244" s="5">
        <v>10800</v>
      </c>
      <c r="AU244" s="5">
        <v>816</v>
      </c>
      <c r="AV244" s="5">
        <v>0</v>
      </c>
      <c r="AW244" s="5">
        <v>480</v>
      </c>
      <c r="AX244" s="5">
        <v>27</v>
      </c>
      <c r="AY244" s="5">
        <v>22</v>
      </c>
      <c r="AZ244" s="5">
        <v>1</v>
      </c>
      <c r="BA244" s="5">
        <v>15840</v>
      </c>
      <c r="BB244" s="5">
        <v>816</v>
      </c>
      <c r="BC244" s="5">
        <v>0</v>
      </c>
      <c r="BD244" s="5">
        <v>704</v>
      </c>
      <c r="BE244" s="5">
        <v>22</v>
      </c>
      <c r="BF244" s="5">
        <v>19</v>
      </c>
      <c r="BG244" s="5">
        <v>1</v>
      </c>
      <c r="BH244" s="5">
        <v>13680</v>
      </c>
      <c r="BI244" s="5">
        <v>816</v>
      </c>
      <c r="BJ244" s="5">
        <v>0</v>
      </c>
      <c r="BK244" s="5">
        <v>608</v>
      </c>
      <c r="BL244" s="5">
        <v>23</v>
      </c>
      <c r="BM244" s="5">
        <v>22</v>
      </c>
      <c r="BN244" s="5">
        <v>1</v>
      </c>
      <c r="BO244" s="5">
        <v>15840</v>
      </c>
      <c r="BP244" s="5">
        <v>816</v>
      </c>
      <c r="BQ244" s="5">
        <v>0</v>
      </c>
      <c r="BR244" s="5">
        <v>704</v>
      </c>
      <c r="BS244" s="5">
        <v>13</v>
      </c>
      <c r="BT244" s="5">
        <v>13</v>
      </c>
      <c r="BU244" s="5">
        <v>2</v>
      </c>
      <c r="BV244" s="5">
        <v>9360</v>
      </c>
      <c r="BW244" s="5">
        <v>816</v>
      </c>
      <c r="BX244" s="5">
        <v>0</v>
      </c>
      <c r="BY244" s="5">
        <v>416</v>
      </c>
    </row>
    <row r="245" spans="1:65">
      <c r="A245" s="5" t="s">
        <v>359</v>
      </c>
      <c r="B245" s="5">
        <v>2143013443</v>
      </c>
      <c r="C245" s="5" t="s">
        <v>367</v>
      </c>
      <c r="D245" s="5" t="s">
        <v>367</v>
      </c>
      <c r="E245" s="5" t="s">
        <v>37</v>
      </c>
      <c r="F245" s="5" t="s">
        <v>993</v>
      </c>
      <c r="G245" s="5" t="s">
        <v>361</v>
      </c>
      <c r="H245" s="23">
        <f>VLOOKUP($B245,'2022年下学期'!$B:$AE,16,FALSE)</f>
        <v>19</v>
      </c>
      <c r="I245" s="23">
        <f>VLOOKUP($B245,'2022年下学期'!$B:$AE,17,FALSE)</f>
        <v>3</v>
      </c>
      <c r="J245" s="23">
        <f>VLOOKUP($B245,'2022年下学期'!$B:$AE,18,FALSE)</f>
        <v>5</v>
      </c>
      <c r="K245" s="23">
        <f t="shared" si="21"/>
        <v>21</v>
      </c>
      <c r="L245" s="23">
        <f t="shared" si="22"/>
        <v>5</v>
      </c>
      <c r="M245" s="23">
        <f t="shared" si="23"/>
        <v>4</v>
      </c>
      <c r="N245" s="5">
        <v>21</v>
      </c>
      <c r="O245" s="5">
        <v>5</v>
      </c>
      <c r="P245" s="5">
        <v>4</v>
      </c>
      <c r="Q245" s="5" t="s">
        <v>455</v>
      </c>
      <c r="R245" s="5">
        <v>0</v>
      </c>
      <c r="S245" s="5">
        <v>0</v>
      </c>
      <c r="T245" s="5">
        <v>5</v>
      </c>
      <c r="U245" s="5">
        <v>4</v>
      </c>
      <c r="W245" s="5">
        <f t="shared" si="24"/>
        <v>10800</v>
      </c>
      <c r="X245" s="5">
        <f t="shared" si="25"/>
        <v>3076</v>
      </c>
      <c r="Y245" s="5">
        <f t="shared" si="26"/>
        <v>7000</v>
      </c>
      <c r="AA245" s="5">
        <f t="shared" si="27"/>
        <v>17800</v>
      </c>
      <c r="AB245" s="5">
        <v>14</v>
      </c>
      <c r="AC245" s="5">
        <v>11</v>
      </c>
      <c r="AD245" s="5">
        <v>6</v>
      </c>
      <c r="AE245" s="5">
        <v>7920</v>
      </c>
      <c r="AF245" s="5">
        <v>7656</v>
      </c>
      <c r="AG245" s="5">
        <v>0</v>
      </c>
      <c r="AH245" s="5">
        <v>264</v>
      </c>
      <c r="AI245" s="5">
        <v>1276</v>
      </c>
      <c r="AJ245" s="5">
        <v>2</v>
      </c>
      <c r="AK245" s="5">
        <v>2</v>
      </c>
      <c r="AL245" s="5">
        <v>2</v>
      </c>
      <c r="AM245" s="5">
        <v>1440</v>
      </c>
      <c r="AN245" s="5">
        <v>1392</v>
      </c>
      <c r="AO245" s="5">
        <v>0</v>
      </c>
      <c r="AP245" s="5">
        <v>48</v>
      </c>
      <c r="AQ245" s="5">
        <v>6</v>
      </c>
      <c r="AR245" s="5">
        <v>5</v>
      </c>
      <c r="AS245" s="5">
        <v>2</v>
      </c>
      <c r="AT245" s="5">
        <v>3600</v>
      </c>
      <c r="AU245" s="5">
        <v>3480</v>
      </c>
      <c r="AV245" s="5">
        <v>0</v>
      </c>
      <c r="AW245" s="5">
        <v>120</v>
      </c>
      <c r="AX245" s="5">
        <v>0</v>
      </c>
      <c r="AY245" s="5">
        <v>0</v>
      </c>
      <c r="BE245" s="5">
        <v>6</v>
      </c>
      <c r="BF245" s="5">
        <v>4</v>
      </c>
      <c r="BG245" s="5">
        <v>2</v>
      </c>
      <c r="BH245" s="5">
        <v>2880</v>
      </c>
      <c r="BI245" s="5">
        <v>2784</v>
      </c>
      <c r="BJ245" s="5">
        <v>0</v>
      </c>
      <c r="BK245" s="5">
        <v>96</v>
      </c>
      <c r="BL245" s="5">
        <v>0</v>
      </c>
      <c r="BM245" s="5">
        <v>0</v>
      </c>
    </row>
    <row r="246" spans="1:98">
      <c r="A246" s="5" t="s">
        <v>359</v>
      </c>
      <c r="B246" s="5">
        <v>3143011098</v>
      </c>
      <c r="C246" s="5" t="s">
        <v>368</v>
      </c>
      <c r="D246" s="5" t="s">
        <v>368</v>
      </c>
      <c r="E246" s="5" t="s">
        <v>37</v>
      </c>
      <c r="G246" s="5" t="s">
        <v>369</v>
      </c>
      <c r="H246" s="23">
        <f>VLOOKUP($B246,'2022年下学期'!$B:$AE,16,FALSE)</f>
        <v>336</v>
      </c>
      <c r="I246" s="23">
        <f>VLOOKUP($B246,'2022年下学期'!$B:$AE,17,FALSE)</f>
        <v>8</v>
      </c>
      <c r="J246" s="23">
        <f>VLOOKUP($B246,'2022年下学期'!$B:$AE,18,FALSE)</f>
        <v>32</v>
      </c>
      <c r="K246" s="23">
        <f t="shared" si="21"/>
        <v>388</v>
      </c>
      <c r="L246" s="23">
        <f t="shared" si="22"/>
        <v>9</v>
      </c>
      <c r="M246" s="23">
        <f t="shared" si="23"/>
        <v>34</v>
      </c>
      <c r="N246" s="5">
        <v>388</v>
      </c>
      <c r="O246" s="5">
        <v>0</v>
      </c>
      <c r="P246" s="5">
        <v>0</v>
      </c>
      <c r="Q246" s="5" t="s">
        <v>445</v>
      </c>
      <c r="R246" s="5">
        <v>9</v>
      </c>
      <c r="S246" s="5">
        <v>34</v>
      </c>
      <c r="T246" s="5">
        <v>9</v>
      </c>
      <c r="U246" s="5">
        <v>34</v>
      </c>
      <c r="W246" s="5">
        <f t="shared" si="24"/>
        <v>0</v>
      </c>
      <c r="X246" s="5">
        <f t="shared" si="25"/>
        <v>6379.8</v>
      </c>
      <c r="Y246" s="5">
        <f t="shared" si="26"/>
        <v>0</v>
      </c>
      <c r="AA246" s="5">
        <f t="shared" si="27"/>
        <v>0</v>
      </c>
      <c r="AB246" s="5">
        <v>378</v>
      </c>
      <c r="AC246" s="5">
        <v>353</v>
      </c>
      <c r="AD246" s="5">
        <v>35</v>
      </c>
      <c r="AE246" s="5">
        <v>254160</v>
      </c>
      <c r="AF246" s="5">
        <v>223293</v>
      </c>
      <c r="AG246" s="5">
        <v>9043.5</v>
      </c>
      <c r="AH246" s="5">
        <v>21824</v>
      </c>
      <c r="AI246" s="5">
        <v>6379.8</v>
      </c>
      <c r="BZ246" s="5">
        <v>131</v>
      </c>
      <c r="CA246" s="5">
        <v>125</v>
      </c>
      <c r="CB246" s="5">
        <v>35</v>
      </c>
      <c r="CC246" s="5">
        <v>90000</v>
      </c>
      <c r="CD246" s="5">
        <v>84000</v>
      </c>
      <c r="CF246" s="5">
        <v>6000</v>
      </c>
      <c r="CG246" s="5">
        <v>112</v>
      </c>
      <c r="CH246" s="5">
        <v>106</v>
      </c>
      <c r="CI246" s="5">
        <v>35</v>
      </c>
      <c r="CJ246" s="5">
        <v>76320</v>
      </c>
      <c r="CK246" s="5">
        <v>71232</v>
      </c>
      <c r="CM246" s="5">
        <v>5088</v>
      </c>
      <c r="CN246" s="5">
        <v>135</v>
      </c>
      <c r="CO246" s="5">
        <v>122</v>
      </c>
      <c r="CP246" s="5">
        <v>35</v>
      </c>
      <c r="CQ246" s="5">
        <v>87840</v>
      </c>
      <c r="CR246" s="5">
        <v>68060.5</v>
      </c>
      <c r="CS246" s="5">
        <v>9043.5</v>
      </c>
      <c r="CT246" s="5">
        <v>10736</v>
      </c>
    </row>
    <row r="247" spans="1:98">
      <c r="A247" s="5" t="s">
        <v>359</v>
      </c>
      <c r="B247" s="5">
        <v>3143019620</v>
      </c>
      <c r="C247" s="5" t="s">
        <v>370</v>
      </c>
      <c r="D247" s="5" t="s">
        <v>370</v>
      </c>
      <c r="E247" s="5" t="s">
        <v>37</v>
      </c>
      <c r="G247" s="5" t="s">
        <v>369</v>
      </c>
      <c r="H247" s="23">
        <f>VLOOKUP($B247,'2022年下学期'!$B:$AE,16,FALSE)</f>
        <v>414</v>
      </c>
      <c r="I247" s="23">
        <f>VLOOKUP($B247,'2022年下学期'!$B:$AE,17,FALSE)</f>
        <v>9</v>
      </c>
      <c r="J247" s="23">
        <f>VLOOKUP($B247,'2022年下学期'!$B:$AE,18,FALSE)</f>
        <v>44</v>
      </c>
      <c r="K247" s="23">
        <f t="shared" si="21"/>
        <v>488</v>
      </c>
      <c r="L247" s="23">
        <f t="shared" si="22"/>
        <v>10</v>
      </c>
      <c r="M247" s="23">
        <f t="shared" si="23"/>
        <v>42</v>
      </c>
      <c r="N247" s="5">
        <v>488</v>
      </c>
      <c r="O247" s="5">
        <v>0</v>
      </c>
      <c r="P247" s="5">
        <v>0</v>
      </c>
      <c r="Q247" s="5" t="s">
        <v>445</v>
      </c>
      <c r="R247" s="5">
        <v>10</v>
      </c>
      <c r="S247" s="5">
        <v>42</v>
      </c>
      <c r="T247" s="5">
        <v>10</v>
      </c>
      <c r="U247" s="5">
        <v>42</v>
      </c>
      <c r="W247" s="5">
        <f t="shared" si="24"/>
        <v>0</v>
      </c>
      <c r="X247" s="5">
        <f t="shared" si="25"/>
        <v>7679.4054054054</v>
      </c>
      <c r="Y247" s="5">
        <f t="shared" si="26"/>
        <v>0</v>
      </c>
      <c r="AA247" s="5">
        <f t="shared" si="27"/>
        <v>0</v>
      </c>
      <c r="AB247" s="5">
        <v>479</v>
      </c>
      <c r="AC247" s="5">
        <v>453.5</v>
      </c>
      <c r="AD247" s="5">
        <v>37</v>
      </c>
      <c r="AE247" s="5">
        <v>326520</v>
      </c>
      <c r="AF247" s="5">
        <v>284138</v>
      </c>
      <c r="AG247" s="5">
        <v>12254</v>
      </c>
      <c r="AH247" s="5">
        <v>30128</v>
      </c>
      <c r="AI247" s="5">
        <v>7679.4054054054</v>
      </c>
      <c r="BZ247" s="5">
        <v>142</v>
      </c>
      <c r="CA247" s="5">
        <v>135.5</v>
      </c>
      <c r="CB247" s="5">
        <v>11</v>
      </c>
      <c r="CC247" s="5">
        <v>96840</v>
      </c>
      <c r="CD247" s="5">
        <v>86020</v>
      </c>
      <c r="CE247" s="5">
        <v>3204</v>
      </c>
      <c r="CF247" s="5">
        <v>7616</v>
      </c>
      <c r="CG247" s="5">
        <v>146</v>
      </c>
      <c r="CH247" s="5">
        <v>139</v>
      </c>
      <c r="CI247" s="5">
        <v>12</v>
      </c>
      <c r="CJ247" s="5">
        <v>99360</v>
      </c>
      <c r="CK247" s="5">
        <v>88798</v>
      </c>
      <c r="CL247" s="5">
        <v>4330</v>
      </c>
      <c r="CM247" s="5">
        <v>8392</v>
      </c>
      <c r="CN247" s="5">
        <v>191</v>
      </c>
      <c r="CO247" s="5">
        <v>179</v>
      </c>
      <c r="CP247" s="5">
        <v>14</v>
      </c>
      <c r="CQ247" s="5">
        <v>128160</v>
      </c>
      <c r="CR247" s="5">
        <v>109320</v>
      </c>
      <c r="CS247" s="5">
        <v>4720</v>
      </c>
      <c r="CT247" s="5">
        <v>14120</v>
      </c>
    </row>
    <row r="248" spans="1:77">
      <c r="A248" s="5" t="s">
        <v>371</v>
      </c>
      <c r="B248" s="5">
        <v>2143014331</v>
      </c>
      <c r="C248" s="5" t="s">
        <v>372</v>
      </c>
      <c r="D248" s="5" t="s">
        <v>372</v>
      </c>
      <c r="E248" s="5" t="s">
        <v>37</v>
      </c>
      <c r="G248" s="5" t="s">
        <v>373</v>
      </c>
      <c r="H248" s="23">
        <f>VLOOKUP($B248,'2022年下学期'!$B:$AE,16,FALSE)</f>
        <v>23</v>
      </c>
      <c r="I248" s="23">
        <f>VLOOKUP($B248,'2022年下学期'!$B:$AE,17,FALSE)</f>
        <v>4</v>
      </c>
      <c r="J248" s="23">
        <f>VLOOKUP($B248,'2022年下学期'!$B:$AE,18,FALSE)</f>
        <v>9</v>
      </c>
      <c r="K248" s="23">
        <f t="shared" si="21"/>
        <v>34</v>
      </c>
      <c r="L248" s="23">
        <f t="shared" si="22"/>
        <v>4</v>
      </c>
      <c r="M248" s="23">
        <f t="shared" si="23"/>
        <v>5</v>
      </c>
      <c r="N248" s="5">
        <v>34</v>
      </c>
      <c r="O248" s="5">
        <v>4</v>
      </c>
      <c r="P248" s="5">
        <v>5</v>
      </c>
      <c r="Q248" s="5" t="s">
        <v>447</v>
      </c>
      <c r="R248" s="5">
        <v>0</v>
      </c>
      <c r="S248" s="5">
        <v>0</v>
      </c>
      <c r="T248" s="5">
        <v>4</v>
      </c>
      <c r="U248" s="5">
        <v>5</v>
      </c>
      <c r="W248" s="5">
        <f t="shared" si="24"/>
        <v>9000</v>
      </c>
      <c r="X248" s="5">
        <f t="shared" si="25"/>
        <v>4860</v>
      </c>
      <c r="Y248" s="5">
        <f t="shared" si="26"/>
        <v>9800</v>
      </c>
      <c r="AA248" s="5">
        <f t="shared" si="27"/>
        <v>18800</v>
      </c>
      <c r="AB248" s="5">
        <v>31</v>
      </c>
      <c r="AC248" s="5">
        <v>28</v>
      </c>
      <c r="AD248" s="5">
        <v>6</v>
      </c>
      <c r="AE248" s="5">
        <v>20160</v>
      </c>
      <c r="AF248" s="5">
        <v>20160</v>
      </c>
      <c r="AG248" s="5">
        <v>0</v>
      </c>
      <c r="AH248" s="5">
        <v>0</v>
      </c>
      <c r="AI248" s="5">
        <v>3360</v>
      </c>
      <c r="AJ248" s="5">
        <v>4</v>
      </c>
      <c r="AK248" s="5">
        <v>3</v>
      </c>
      <c r="AL248" s="5">
        <v>1</v>
      </c>
      <c r="AM248" s="5">
        <v>2160</v>
      </c>
      <c r="AN248" s="5">
        <v>2160</v>
      </c>
      <c r="AO248" s="5">
        <v>0</v>
      </c>
      <c r="AP248" s="5">
        <v>0</v>
      </c>
      <c r="AQ248" s="5">
        <v>7</v>
      </c>
      <c r="AR248" s="5">
        <v>5</v>
      </c>
      <c r="AS248" s="5">
        <v>1</v>
      </c>
      <c r="AT248" s="5">
        <v>3600</v>
      </c>
      <c r="AU248" s="5">
        <v>3600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11</v>
      </c>
      <c r="BF248" s="5">
        <v>11</v>
      </c>
      <c r="BG248" s="5">
        <v>2</v>
      </c>
      <c r="BH248" s="5">
        <v>7920</v>
      </c>
      <c r="BI248" s="5">
        <v>7920</v>
      </c>
      <c r="BJ248" s="5">
        <v>0</v>
      </c>
      <c r="BK248" s="5">
        <v>0</v>
      </c>
      <c r="BL248" s="5">
        <v>0</v>
      </c>
      <c r="BM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9</v>
      </c>
      <c r="BT248" s="5">
        <v>9</v>
      </c>
      <c r="BU248" s="5">
        <v>2</v>
      </c>
      <c r="BV248" s="5">
        <v>6480</v>
      </c>
      <c r="BW248" s="5">
        <v>6480</v>
      </c>
      <c r="BX248" s="5">
        <v>0</v>
      </c>
      <c r="BY248" s="5">
        <v>0</v>
      </c>
    </row>
    <row r="249" spans="1:75">
      <c r="A249" s="5" t="s">
        <v>371</v>
      </c>
      <c r="B249" s="5">
        <v>2143014336</v>
      </c>
      <c r="C249" s="5" t="s">
        <v>374</v>
      </c>
      <c r="D249" s="5" t="s">
        <v>374</v>
      </c>
      <c r="E249" s="5" t="s">
        <v>37</v>
      </c>
      <c r="G249" s="5" t="s">
        <v>373</v>
      </c>
      <c r="H249" s="23">
        <f>VLOOKUP($B249,'2022年下学期'!$B:$AE,16,FALSE)</f>
        <v>21</v>
      </c>
      <c r="I249" s="23">
        <f>VLOOKUP($B249,'2022年下学期'!$B:$AE,17,FALSE)</f>
        <v>3</v>
      </c>
      <c r="J249" s="23">
        <f>VLOOKUP($B249,'2022年下学期'!$B:$AE,18,FALSE)</f>
        <v>5</v>
      </c>
      <c r="K249" s="23">
        <f t="shared" si="21"/>
        <v>27</v>
      </c>
      <c r="L249" s="23">
        <f t="shared" si="22"/>
        <v>3</v>
      </c>
      <c r="M249" s="23">
        <f t="shared" si="23"/>
        <v>2</v>
      </c>
      <c r="N249" s="5">
        <v>27</v>
      </c>
      <c r="O249" s="5">
        <v>3</v>
      </c>
      <c r="P249" s="5">
        <v>2</v>
      </c>
      <c r="Q249" s="5" t="s">
        <v>455</v>
      </c>
      <c r="R249" s="5">
        <v>0</v>
      </c>
      <c r="S249" s="5">
        <v>0</v>
      </c>
      <c r="T249" s="5">
        <v>3</v>
      </c>
      <c r="U249" s="5">
        <v>2</v>
      </c>
      <c r="W249" s="5">
        <f t="shared" si="24"/>
        <v>6400</v>
      </c>
      <c r="X249" s="5">
        <f t="shared" si="25"/>
        <v>6213.33333333333</v>
      </c>
      <c r="Y249" s="5">
        <f t="shared" si="26"/>
        <v>7000</v>
      </c>
      <c r="AA249" s="5">
        <f t="shared" si="27"/>
        <v>13400</v>
      </c>
      <c r="AB249" s="5">
        <v>27</v>
      </c>
      <c r="AC249" s="5">
        <v>17</v>
      </c>
      <c r="AD249" s="5">
        <v>3</v>
      </c>
      <c r="AE249" s="5">
        <v>12240</v>
      </c>
      <c r="AF249" s="5">
        <v>12240</v>
      </c>
      <c r="AI249" s="5">
        <v>4080</v>
      </c>
      <c r="AQ249" s="5">
        <v>10</v>
      </c>
      <c r="AR249" s="5">
        <v>7</v>
      </c>
      <c r="AS249" s="5">
        <v>1</v>
      </c>
      <c r="AT249" s="5">
        <v>5040</v>
      </c>
      <c r="AU249" s="5">
        <v>5040</v>
      </c>
      <c r="BE249" s="5">
        <v>7</v>
      </c>
      <c r="BF249" s="5">
        <v>3</v>
      </c>
      <c r="BG249" s="5">
        <v>1</v>
      </c>
      <c r="BH249" s="5">
        <v>2160</v>
      </c>
      <c r="BS249" s="5">
        <v>10</v>
      </c>
      <c r="BT249" s="5">
        <v>7</v>
      </c>
      <c r="BU249" s="5">
        <v>1</v>
      </c>
      <c r="BV249" s="5">
        <v>5040</v>
      </c>
      <c r="BW249" s="5">
        <v>5040</v>
      </c>
    </row>
    <row r="250" spans="1:77">
      <c r="A250" s="5" t="s">
        <v>371</v>
      </c>
      <c r="B250" s="5">
        <v>2143014338</v>
      </c>
      <c r="C250" s="5" t="s">
        <v>375</v>
      </c>
      <c r="D250" s="5" t="s">
        <v>375</v>
      </c>
      <c r="E250" s="5" t="s">
        <v>37</v>
      </c>
      <c r="G250" s="5" t="s">
        <v>376</v>
      </c>
      <c r="H250" s="23">
        <f>VLOOKUP($B250,'2022年下学期'!$B:$AE,16,FALSE)</f>
        <v>61</v>
      </c>
      <c r="I250" s="23">
        <f>VLOOKUP($B250,'2022年下学期'!$B:$AE,17,FALSE)</f>
        <v>6</v>
      </c>
      <c r="J250" s="23">
        <f>VLOOKUP($B250,'2022年下学期'!$B:$AE,18,FALSE)</f>
        <v>12</v>
      </c>
      <c r="K250" s="23">
        <f t="shared" si="21"/>
        <v>94</v>
      </c>
      <c r="L250" s="23">
        <f t="shared" si="22"/>
        <v>6</v>
      </c>
      <c r="M250" s="23">
        <f t="shared" si="23"/>
        <v>7</v>
      </c>
      <c r="N250" s="5">
        <v>94</v>
      </c>
      <c r="O250" s="5">
        <v>6</v>
      </c>
      <c r="P250" s="5">
        <v>7</v>
      </c>
      <c r="Q250" s="5" t="s">
        <v>447</v>
      </c>
      <c r="R250" s="5">
        <v>0</v>
      </c>
      <c r="S250" s="5">
        <v>0</v>
      </c>
      <c r="T250" s="5">
        <v>6</v>
      </c>
      <c r="U250" s="5">
        <v>7</v>
      </c>
      <c r="W250" s="5">
        <f t="shared" si="24"/>
        <v>13400</v>
      </c>
      <c r="X250" s="5">
        <f t="shared" si="25"/>
        <v>7363</v>
      </c>
      <c r="Y250" s="5">
        <f t="shared" si="26"/>
        <v>14400</v>
      </c>
      <c r="AA250" s="5">
        <f t="shared" si="27"/>
        <v>27800</v>
      </c>
      <c r="AB250" s="5">
        <v>94</v>
      </c>
      <c r="AC250" s="5">
        <v>79</v>
      </c>
      <c r="AD250" s="5">
        <v>8</v>
      </c>
      <c r="AE250" s="5">
        <v>56880</v>
      </c>
      <c r="AF250" s="5">
        <v>45504</v>
      </c>
      <c r="AG250" s="5">
        <v>11376</v>
      </c>
      <c r="AH250" s="5">
        <v>0</v>
      </c>
      <c r="AI250" s="5">
        <v>5688</v>
      </c>
      <c r="AJ250" s="5">
        <v>6</v>
      </c>
      <c r="AK250" s="5">
        <v>5</v>
      </c>
      <c r="AL250" s="5">
        <v>1</v>
      </c>
      <c r="AM250" s="5">
        <v>3600</v>
      </c>
      <c r="AN250" s="5">
        <v>2880</v>
      </c>
      <c r="AO250" s="5">
        <v>720</v>
      </c>
      <c r="AP250" s="5">
        <v>0</v>
      </c>
      <c r="AQ250" s="5">
        <v>6</v>
      </c>
      <c r="AR250" s="5">
        <v>3</v>
      </c>
      <c r="AS250" s="5">
        <v>1</v>
      </c>
      <c r="AT250" s="5">
        <v>2160</v>
      </c>
      <c r="AU250" s="5">
        <v>1728</v>
      </c>
      <c r="AV250" s="5">
        <v>432</v>
      </c>
      <c r="AW250" s="5">
        <v>0</v>
      </c>
      <c r="AX250" s="5">
        <v>8</v>
      </c>
      <c r="AY250" s="5">
        <v>6</v>
      </c>
      <c r="AZ250" s="5">
        <v>1</v>
      </c>
      <c r="BA250" s="5">
        <v>5760</v>
      </c>
      <c r="BB250" s="5">
        <v>4608</v>
      </c>
      <c r="BC250" s="5">
        <v>1152</v>
      </c>
      <c r="BD250" s="5">
        <v>0</v>
      </c>
      <c r="BE250" s="5">
        <v>18</v>
      </c>
      <c r="BF250" s="5">
        <v>15</v>
      </c>
      <c r="BG250" s="5">
        <v>1</v>
      </c>
      <c r="BH250" s="5">
        <v>10800</v>
      </c>
      <c r="BI250" s="5">
        <v>8640</v>
      </c>
      <c r="BJ250" s="5">
        <v>2160</v>
      </c>
      <c r="BK250" s="5">
        <v>0</v>
      </c>
      <c r="BL250" s="5">
        <v>24</v>
      </c>
      <c r="BM250" s="5">
        <v>18</v>
      </c>
      <c r="BN250" s="5">
        <v>2</v>
      </c>
      <c r="BO250" s="5">
        <v>12960</v>
      </c>
      <c r="BP250" s="5">
        <v>10368</v>
      </c>
      <c r="BQ250" s="5">
        <v>2592</v>
      </c>
      <c r="BR250" s="5">
        <v>0</v>
      </c>
      <c r="BS250" s="5">
        <v>32</v>
      </c>
      <c r="BT250" s="5">
        <v>30</v>
      </c>
      <c r="BU250" s="5">
        <v>2</v>
      </c>
      <c r="BV250" s="5">
        <v>21600</v>
      </c>
      <c r="BW250" s="5">
        <v>17280</v>
      </c>
      <c r="BX250" s="5">
        <v>4320</v>
      </c>
      <c r="BY250" s="5">
        <v>0</v>
      </c>
    </row>
    <row r="251" spans="1:35">
      <c r="A251" s="5" t="s">
        <v>371</v>
      </c>
      <c r="B251" s="5">
        <v>2143014339</v>
      </c>
      <c r="C251" s="5" t="s">
        <v>377</v>
      </c>
      <c r="D251" s="5" t="s">
        <v>379</v>
      </c>
      <c r="F251" s="5" t="s">
        <v>994</v>
      </c>
      <c r="G251" s="5" t="s">
        <v>376</v>
      </c>
      <c r="H251" s="23">
        <f>VLOOKUP($B251,'2022年下学期'!$B:$AE,16,FALSE)</f>
        <v>0</v>
      </c>
      <c r="I251" s="23">
        <f>VLOOKUP($B251,'2022年下学期'!$B:$AE,17,FALSE)</f>
        <v>0</v>
      </c>
      <c r="J251" s="23">
        <f>VLOOKUP($B251,'2022年下学期'!$B:$AE,18,FALSE)</f>
        <v>1</v>
      </c>
      <c r="K251" s="23">
        <f t="shared" si="21"/>
        <v>24</v>
      </c>
      <c r="L251" s="23">
        <f t="shared" si="22"/>
        <v>3</v>
      </c>
      <c r="M251" s="23">
        <f t="shared" si="23"/>
        <v>3</v>
      </c>
      <c r="N251" s="5">
        <v>24</v>
      </c>
      <c r="O251" s="5">
        <v>3</v>
      </c>
      <c r="P251" s="5">
        <v>3</v>
      </c>
      <c r="Q251" s="5" t="s">
        <v>455</v>
      </c>
      <c r="R251" s="5">
        <v>0</v>
      </c>
      <c r="S251" s="5">
        <v>0</v>
      </c>
      <c r="T251" s="5">
        <v>3</v>
      </c>
      <c r="U251" s="5">
        <v>3</v>
      </c>
      <c r="W251" s="5">
        <f t="shared" si="24"/>
        <v>6600</v>
      </c>
      <c r="X251" s="5">
        <f t="shared" si="25"/>
        <v>2200</v>
      </c>
      <c r="Y251" s="5">
        <f t="shared" si="26"/>
        <v>0</v>
      </c>
      <c r="AA251" s="5">
        <f t="shared" si="27"/>
        <v>6600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</row>
    <row r="252" spans="1:75">
      <c r="A252" s="5" t="s">
        <v>371</v>
      </c>
      <c r="B252" s="5">
        <v>2143014344</v>
      </c>
      <c r="C252" s="5" t="s">
        <v>378</v>
      </c>
      <c r="D252" s="5" t="s">
        <v>378</v>
      </c>
      <c r="E252" s="5" t="s">
        <v>37</v>
      </c>
      <c r="G252" s="5" t="s">
        <v>376</v>
      </c>
      <c r="H252" s="23">
        <f>VLOOKUP($B252,'2022年下学期'!$B:$AE,16,FALSE)</f>
        <v>39</v>
      </c>
      <c r="I252" s="23">
        <f>VLOOKUP($B252,'2022年下学期'!$B:$AE,17,FALSE)</f>
        <v>5</v>
      </c>
      <c r="J252" s="23">
        <f>VLOOKUP($B252,'2022年下学期'!$B:$AE,18,FALSE)</f>
        <v>8</v>
      </c>
      <c r="K252" s="23">
        <f t="shared" si="21"/>
        <v>57</v>
      </c>
      <c r="L252" s="23">
        <f t="shared" si="22"/>
        <v>6</v>
      </c>
      <c r="M252" s="23">
        <f t="shared" si="23"/>
        <v>6</v>
      </c>
      <c r="N252" s="5">
        <v>57</v>
      </c>
      <c r="O252" s="5">
        <v>6</v>
      </c>
      <c r="P252" s="5">
        <v>6</v>
      </c>
      <c r="Q252" s="5" t="s">
        <v>447</v>
      </c>
      <c r="R252" s="5">
        <v>0</v>
      </c>
      <c r="S252" s="5">
        <v>0</v>
      </c>
      <c r="T252" s="5">
        <v>6</v>
      </c>
      <c r="U252" s="5">
        <v>6</v>
      </c>
      <c r="W252" s="5">
        <f t="shared" si="24"/>
        <v>13200</v>
      </c>
      <c r="X252" s="5">
        <f t="shared" si="25"/>
        <v>7131.42857142857</v>
      </c>
      <c r="Y252" s="5">
        <f t="shared" si="26"/>
        <v>11600</v>
      </c>
      <c r="AA252" s="5">
        <f t="shared" si="27"/>
        <v>24800</v>
      </c>
      <c r="AB252" s="5">
        <v>56</v>
      </c>
      <c r="AC252" s="5">
        <v>51</v>
      </c>
      <c r="AD252" s="5">
        <v>7</v>
      </c>
      <c r="AE252" s="5">
        <v>36720</v>
      </c>
      <c r="AF252" s="5">
        <v>36720</v>
      </c>
      <c r="AI252" s="5">
        <v>5245.71428571429</v>
      </c>
      <c r="AJ252" s="5">
        <v>2</v>
      </c>
      <c r="AK252" s="5">
        <v>1</v>
      </c>
      <c r="AL252" s="5">
        <v>1</v>
      </c>
      <c r="AM252" s="5">
        <v>720</v>
      </c>
      <c r="AN252" s="5">
        <v>720</v>
      </c>
      <c r="AQ252" s="5">
        <v>6</v>
      </c>
      <c r="AR252" s="5">
        <v>4</v>
      </c>
      <c r="AS252" s="5">
        <v>1</v>
      </c>
      <c r="AT252" s="5">
        <v>2880</v>
      </c>
      <c r="AU252" s="5">
        <v>2880</v>
      </c>
      <c r="AX252" s="5">
        <v>7</v>
      </c>
      <c r="AY252" s="5">
        <v>7</v>
      </c>
      <c r="AZ252" s="5">
        <v>1</v>
      </c>
      <c r="BA252" s="5">
        <v>5040</v>
      </c>
      <c r="BB252" s="5">
        <v>5040</v>
      </c>
      <c r="BE252" s="5">
        <v>11</v>
      </c>
      <c r="BF252" s="5">
        <v>11</v>
      </c>
      <c r="BG252" s="5">
        <v>1</v>
      </c>
      <c r="BH252" s="5">
        <v>7920</v>
      </c>
      <c r="BI252" s="5">
        <v>7920</v>
      </c>
      <c r="BL252" s="5">
        <v>12</v>
      </c>
      <c r="BM252" s="5">
        <v>11</v>
      </c>
      <c r="BN252" s="5">
        <v>1</v>
      </c>
      <c r="BO252" s="5">
        <v>7920</v>
      </c>
      <c r="BP252" s="5">
        <v>7920</v>
      </c>
      <c r="BS252" s="5">
        <v>18</v>
      </c>
      <c r="BT252" s="5">
        <v>17</v>
      </c>
      <c r="BU252" s="5">
        <v>2</v>
      </c>
      <c r="BV252" s="5">
        <v>12240</v>
      </c>
      <c r="BW252" s="5">
        <v>12240</v>
      </c>
    </row>
    <row r="253" spans="1:77">
      <c r="A253" s="5" t="s">
        <v>371</v>
      </c>
      <c r="B253" s="5">
        <v>2143014347</v>
      </c>
      <c r="C253" s="5" t="s">
        <v>379</v>
      </c>
      <c r="D253" s="5" t="s">
        <v>379</v>
      </c>
      <c r="E253" s="5" t="s">
        <v>995</v>
      </c>
      <c r="G253" s="5" t="s">
        <v>376</v>
      </c>
      <c r="H253" s="23">
        <f>VLOOKUP($B253,'2022年下学期'!$B:$AE,16,FALSE)</f>
        <v>694</v>
      </c>
      <c r="I253" s="23">
        <f>VLOOKUP($B253,'2022年下学期'!$B:$AE,17,FALSE)</f>
        <v>17</v>
      </c>
      <c r="J253" s="23">
        <f>VLOOKUP($B253,'2022年下学期'!$B:$AE,18,FALSE)</f>
        <v>51</v>
      </c>
      <c r="K253" s="23">
        <f t="shared" si="21"/>
        <v>799</v>
      </c>
      <c r="L253" s="23">
        <f t="shared" si="22"/>
        <v>19</v>
      </c>
      <c r="M253" s="23">
        <f t="shared" si="23"/>
        <v>51</v>
      </c>
      <c r="N253" s="5">
        <v>799</v>
      </c>
      <c r="O253" s="5">
        <v>19</v>
      </c>
      <c r="P253" s="5">
        <v>51</v>
      </c>
      <c r="Q253" s="5" t="s">
        <v>447</v>
      </c>
      <c r="R253" s="5">
        <v>0</v>
      </c>
      <c r="S253" s="5">
        <v>0</v>
      </c>
      <c r="T253" s="5">
        <v>19</v>
      </c>
      <c r="U253" s="5">
        <v>51</v>
      </c>
      <c r="W253" s="5">
        <f t="shared" si="24"/>
        <v>0</v>
      </c>
      <c r="X253" s="5">
        <f t="shared" si="25"/>
        <v>10167.9791666667</v>
      </c>
      <c r="Y253" s="5">
        <f t="shared" si="26"/>
        <v>0</v>
      </c>
      <c r="AA253" s="5">
        <f t="shared" si="27"/>
        <v>0</v>
      </c>
      <c r="AB253" s="5">
        <v>807</v>
      </c>
      <c r="AC253" s="5">
        <v>737</v>
      </c>
      <c r="AD253" s="5">
        <v>48</v>
      </c>
      <c r="AE253" s="5">
        <v>529920</v>
      </c>
      <c r="AF253" s="5">
        <v>488063</v>
      </c>
      <c r="AG253" s="5">
        <v>10697</v>
      </c>
      <c r="AH253" s="5">
        <v>31160</v>
      </c>
      <c r="AI253" s="5">
        <v>10167.9791666667</v>
      </c>
      <c r="AJ253" s="5">
        <v>109</v>
      </c>
      <c r="AK253" s="5">
        <v>97</v>
      </c>
      <c r="AL253" s="5">
        <v>7</v>
      </c>
      <c r="AM253" s="5">
        <v>69840</v>
      </c>
      <c r="AN253" s="5">
        <v>64250.3</v>
      </c>
      <c r="AO253" s="5">
        <v>1709.7</v>
      </c>
      <c r="AP253" s="5">
        <v>3880</v>
      </c>
      <c r="AQ253" s="5">
        <v>106</v>
      </c>
      <c r="AR253" s="5">
        <v>104</v>
      </c>
      <c r="AS253" s="5">
        <v>8</v>
      </c>
      <c r="AT253" s="5">
        <v>74880</v>
      </c>
      <c r="AU253" s="5">
        <v>69188.6</v>
      </c>
      <c r="AV253" s="5">
        <v>1531.4</v>
      </c>
      <c r="AW253" s="5">
        <v>4160</v>
      </c>
      <c r="AX253" s="5">
        <v>124</v>
      </c>
      <c r="AY253" s="5">
        <v>115</v>
      </c>
      <c r="AZ253" s="5">
        <v>8</v>
      </c>
      <c r="BA253" s="5">
        <v>82800</v>
      </c>
      <c r="BB253" s="5">
        <v>76162.5</v>
      </c>
      <c r="BC253" s="5">
        <v>2037.5</v>
      </c>
      <c r="BD253" s="5">
        <v>4600</v>
      </c>
      <c r="BE253" s="5">
        <v>161</v>
      </c>
      <c r="BF253" s="5">
        <v>148</v>
      </c>
      <c r="BG253" s="5">
        <v>10</v>
      </c>
      <c r="BH253" s="5">
        <v>106560</v>
      </c>
      <c r="BI253" s="5">
        <v>98089</v>
      </c>
      <c r="BJ253" s="5">
        <v>2031</v>
      </c>
      <c r="BK253" s="5">
        <v>6440</v>
      </c>
      <c r="BL253" s="5">
        <v>146</v>
      </c>
      <c r="BM253" s="5">
        <v>132</v>
      </c>
      <c r="BN253" s="5">
        <v>8</v>
      </c>
      <c r="BO253" s="5">
        <v>95040</v>
      </c>
      <c r="BP253" s="5">
        <v>88359.9</v>
      </c>
      <c r="BQ253" s="5">
        <v>1360.1</v>
      </c>
      <c r="BR253" s="5">
        <v>5320</v>
      </c>
      <c r="BS253" s="5">
        <v>161</v>
      </c>
      <c r="BT253" s="5">
        <v>140</v>
      </c>
      <c r="BU253" s="5">
        <v>8</v>
      </c>
      <c r="BV253" s="5">
        <v>100800</v>
      </c>
      <c r="BW253" s="5">
        <v>92012.7</v>
      </c>
      <c r="BX253" s="5" t="s">
        <v>996</v>
      </c>
      <c r="BY253" s="5">
        <v>6760</v>
      </c>
    </row>
    <row r="254" spans="1:77">
      <c r="A254" s="5" t="s">
        <v>371</v>
      </c>
      <c r="B254" s="5">
        <v>2143020056</v>
      </c>
      <c r="C254" s="5" t="s">
        <v>380</v>
      </c>
      <c r="D254" s="5" t="s">
        <v>380</v>
      </c>
      <c r="E254" s="5" t="s">
        <v>37</v>
      </c>
      <c r="G254" s="5" t="s">
        <v>373</v>
      </c>
      <c r="H254" s="23">
        <f>VLOOKUP($B254,'2022年下学期'!$B:$AE,16,FALSE)</f>
        <v>1468</v>
      </c>
      <c r="I254" s="23">
        <f>VLOOKUP($B254,'2022年下学期'!$B:$AE,17,FALSE)</f>
        <v>30</v>
      </c>
      <c r="J254" s="23">
        <f>VLOOKUP($B254,'2022年下学期'!$B:$AE,18,FALSE)</f>
        <v>70</v>
      </c>
      <c r="K254" s="23">
        <f t="shared" si="21"/>
        <v>1422</v>
      </c>
      <c r="L254" s="23">
        <f t="shared" si="22"/>
        <v>29</v>
      </c>
      <c r="M254" s="23">
        <f t="shared" si="23"/>
        <v>60</v>
      </c>
      <c r="N254" s="5">
        <v>1422</v>
      </c>
      <c r="O254" s="5">
        <v>29</v>
      </c>
      <c r="P254" s="5">
        <v>60</v>
      </c>
      <c r="Q254" s="5" t="s">
        <v>447</v>
      </c>
      <c r="R254" s="5">
        <v>0</v>
      </c>
      <c r="S254" s="5">
        <v>0</v>
      </c>
      <c r="T254" s="5">
        <v>29</v>
      </c>
      <c r="U254" s="5">
        <v>60</v>
      </c>
      <c r="W254" s="5">
        <f t="shared" si="24"/>
        <v>0</v>
      </c>
      <c r="X254" s="5">
        <f t="shared" si="25"/>
        <v>11823.9188405797</v>
      </c>
      <c r="Y254" s="5">
        <f t="shared" si="26"/>
        <v>0</v>
      </c>
      <c r="AA254" s="5">
        <f t="shared" si="27"/>
        <v>0</v>
      </c>
      <c r="AB254" s="5">
        <v>1442</v>
      </c>
      <c r="AC254" s="5">
        <v>1328</v>
      </c>
      <c r="AD254" s="5">
        <v>69</v>
      </c>
      <c r="AE254" s="5">
        <v>956160</v>
      </c>
      <c r="AF254" s="5">
        <v>815850.4</v>
      </c>
      <c r="AG254" s="5">
        <v>119061.6</v>
      </c>
      <c r="AH254" s="5">
        <v>21248</v>
      </c>
      <c r="AI254" s="5">
        <v>11823.9188405797</v>
      </c>
      <c r="AJ254" s="5">
        <v>241</v>
      </c>
      <c r="AK254" s="5">
        <v>234</v>
      </c>
      <c r="AL254" s="5">
        <v>11</v>
      </c>
      <c r="AM254" s="5">
        <v>168480</v>
      </c>
      <c r="AN254" s="5">
        <v>143815.4</v>
      </c>
      <c r="AO254" s="5">
        <v>20920</v>
      </c>
      <c r="AP254" s="5">
        <v>3744</v>
      </c>
      <c r="AQ254" s="5">
        <v>281</v>
      </c>
      <c r="AR254" s="5">
        <v>259</v>
      </c>
      <c r="AS254" s="5">
        <v>12</v>
      </c>
      <c r="AT254" s="5">
        <v>186480</v>
      </c>
      <c r="AU254" s="5">
        <v>159181.4</v>
      </c>
      <c r="AV254" s="5">
        <v>23154.6</v>
      </c>
      <c r="AW254" s="5">
        <v>4144</v>
      </c>
      <c r="AX254" s="5">
        <v>248</v>
      </c>
      <c r="AY254" s="5">
        <v>228</v>
      </c>
      <c r="AZ254" s="5">
        <v>10</v>
      </c>
      <c r="BA254" s="5">
        <v>164160</v>
      </c>
      <c r="BB254" s="5">
        <v>140128.8</v>
      </c>
      <c r="BC254" s="5">
        <v>20383.2</v>
      </c>
      <c r="BD254" s="5">
        <v>3648</v>
      </c>
      <c r="BE254" s="5">
        <v>249</v>
      </c>
      <c r="BF254" s="5">
        <v>219</v>
      </c>
      <c r="BG254" s="5">
        <v>10</v>
      </c>
      <c r="BH254" s="5">
        <v>157680</v>
      </c>
      <c r="BI254" s="5">
        <v>134597.4</v>
      </c>
      <c r="BJ254" s="5">
        <v>19578.6</v>
      </c>
      <c r="BK254" s="5">
        <v>3504</v>
      </c>
      <c r="BL254" s="5">
        <v>211</v>
      </c>
      <c r="BM254" s="5">
        <v>184</v>
      </c>
      <c r="BN254" s="5">
        <v>9</v>
      </c>
      <c r="BO254" s="5">
        <v>132480</v>
      </c>
      <c r="BP254" s="5">
        <v>112749</v>
      </c>
      <c r="BQ254" s="5">
        <v>16787</v>
      </c>
      <c r="BR254" s="5">
        <v>2944</v>
      </c>
      <c r="BS254" s="5">
        <v>212</v>
      </c>
      <c r="BT254" s="5">
        <v>204</v>
      </c>
      <c r="BU254" s="5">
        <v>10</v>
      </c>
      <c r="BV254" s="5">
        <v>146880</v>
      </c>
      <c r="BW254" s="5">
        <v>125378.4</v>
      </c>
      <c r="BX254" s="5">
        <v>18237.6</v>
      </c>
      <c r="BY254" s="5">
        <v>3264</v>
      </c>
    </row>
    <row r="255" spans="1:98">
      <c r="A255" s="5" t="s">
        <v>371</v>
      </c>
      <c r="B255" s="5">
        <v>3143014060</v>
      </c>
      <c r="C255" s="5" t="s">
        <v>381</v>
      </c>
      <c r="D255" s="5" t="s">
        <v>381</v>
      </c>
      <c r="E255" s="5" t="s">
        <v>37</v>
      </c>
      <c r="G255" s="5" t="s">
        <v>382</v>
      </c>
      <c r="H255" s="23">
        <f>VLOOKUP($B255,'2022年下学期'!$B:$AE,16,FALSE)</f>
        <v>517</v>
      </c>
      <c r="I255" s="23">
        <f>VLOOKUP($B255,'2022年下学期'!$B:$AE,17,FALSE)</f>
        <v>13</v>
      </c>
      <c r="J255" s="23">
        <f>VLOOKUP($B255,'2022年下学期'!$B:$AE,18,FALSE)</f>
        <v>45</v>
      </c>
      <c r="K255" s="23">
        <f t="shared" si="21"/>
        <v>592</v>
      </c>
      <c r="L255" s="23">
        <f t="shared" si="22"/>
        <v>14</v>
      </c>
      <c r="M255" s="23">
        <f t="shared" si="23"/>
        <v>86</v>
      </c>
      <c r="N255" s="5">
        <v>592</v>
      </c>
      <c r="O255" s="5">
        <v>8</v>
      </c>
      <c r="P255" s="5">
        <v>43</v>
      </c>
      <c r="Q255" s="5" t="s">
        <v>460</v>
      </c>
      <c r="R255" s="5">
        <v>6</v>
      </c>
      <c r="S255" s="5">
        <v>43</v>
      </c>
      <c r="T255" s="5">
        <v>14</v>
      </c>
      <c r="U255" s="5">
        <v>86</v>
      </c>
      <c r="W255" s="5">
        <f t="shared" si="24"/>
        <v>0</v>
      </c>
      <c r="X255" s="5">
        <f t="shared" si="25"/>
        <v>6797</v>
      </c>
      <c r="Y255" s="5">
        <f t="shared" si="26"/>
        <v>0</v>
      </c>
      <c r="AA255" s="5">
        <f t="shared" si="27"/>
        <v>0</v>
      </c>
      <c r="AB255" s="5">
        <v>577</v>
      </c>
      <c r="AC255" s="5">
        <v>424</v>
      </c>
      <c r="AD255" s="5">
        <v>43</v>
      </c>
      <c r="AE255" s="5">
        <v>305280</v>
      </c>
      <c r="AF255" s="5">
        <v>292271</v>
      </c>
      <c r="AG255" s="5">
        <v>4561</v>
      </c>
      <c r="AH255" s="5">
        <v>8248</v>
      </c>
      <c r="AI255" s="5">
        <v>6797</v>
      </c>
      <c r="AJ255" s="5">
        <v>38</v>
      </c>
      <c r="AK255" s="5">
        <v>33</v>
      </c>
      <c r="AL255" s="5">
        <v>2</v>
      </c>
      <c r="AM255" s="5">
        <v>23760</v>
      </c>
      <c r="AN255" s="5">
        <v>22748</v>
      </c>
      <c r="AO255" s="5">
        <v>350</v>
      </c>
      <c r="AP255" s="5">
        <v>528</v>
      </c>
      <c r="AQ255" s="5">
        <v>38</v>
      </c>
      <c r="AR255" s="5">
        <v>30</v>
      </c>
      <c r="AS255" s="5">
        <v>2</v>
      </c>
      <c r="AT255" s="5">
        <v>21600</v>
      </c>
      <c r="AU255" s="5">
        <v>20680</v>
      </c>
      <c r="AV255" s="5">
        <v>350</v>
      </c>
      <c r="AW255" s="5">
        <v>480</v>
      </c>
      <c r="AX255" s="5">
        <v>48</v>
      </c>
      <c r="AY255" s="5">
        <v>39</v>
      </c>
      <c r="AZ255" s="5">
        <v>2</v>
      </c>
      <c r="BA255" s="5">
        <v>28080</v>
      </c>
      <c r="BB255" s="5">
        <v>26883</v>
      </c>
      <c r="BC255" s="5">
        <v>350</v>
      </c>
      <c r="BD255" s="5">
        <v>624</v>
      </c>
      <c r="BE255" s="5">
        <v>51</v>
      </c>
      <c r="BF255" s="5">
        <v>36</v>
      </c>
      <c r="BG255" s="5">
        <v>2</v>
      </c>
      <c r="BH255" s="5">
        <v>25920</v>
      </c>
      <c r="BI255" s="5">
        <v>24815</v>
      </c>
      <c r="BJ255" s="5">
        <v>350</v>
      </c>
      <c r="BK255" s="5">
        <v>576</v>
      </c>
      <c r="BL255" s="5">
        <v>67</v>
      </c>
      <c r="BM255" s="5">
        <v>65</v>
      </c>
      <c r="BN255" s="5">
        <v>5</v>
      </c>
      <c r="BO255" s="5">
        <v>46800</v>
      </c>
      <c r="BP255" s="5">
        <v>44806</v>
      </c>
      <c r="BQ255" s="5">
        <v>700</v>
      </c>
      <c r="BR255" s="5">
        <v>1040</v>
      </c>
      <c r="BS255" s="5">
        <v>54</v>
      </c>
      <c r="BT255" s="5">
        <v>46</v>
      </c>
      <c r="BU255" s="5">
        <v>3</v>
      </c>
      <c r="BV255" s="5">
        <v>33120</v>
      </c>
      <c r="BW255" s="5">
        <v>31709</v>
      </c>
      <c r="BX255" s="5">
        <v>350</v>
      </c>
      <c r="BY255" s="5">
        <v>736</v>
      </c>
      <c r="BZ255" s="5">
        <v>75</v>
      </c>
      <c r="CA255" s="5">
        <v>50</v>
      </c>
      <c r="CB255" s="5">
        <v>9</v>
      </c>
      <c r="CC255" s="5">
        <v>36000</v>
      </c>
      <c r="CD255" s="5">
        <v>34465</v>
      </c>
      <c r="CE255" s="5">
        <v>700</v>
      </c>
      <c r="CF255" s="5">
        <v>800</v>
      </c>
      <c r="CG255" s="5">
        <v>108</v>
      </c>
      <c r="CH255" s="5">
        <v>64</v>
      </c>
      <c r="CI255" s="5">
        <v>9</v>
      </c>
      <c r="CJ255" s="5">
        <v>46080</v>
      </c>
      <c r="CK255" s="5">
        <v>44116</v>
      </c>
      <c r="CL255" s="5">
        <v>700</v>
      </c>
      <c r="CM255" s="5">
        <v>1024</v>
      </c>
      <c r="CN255" s="5">
        <v>98</v>
      </c>
      <c r="CO255" s="5">
        <v>61</v>
      </c>
      <c r="CP255" s="5">
        <v>9</v>
      </c>
      <c r="CQ255" s="5">
        <v>43920</v>
      </c>
      <c r="CR255" s="5">
        <v>42049</v>
      </c>
      <c r="CS255" s="5">
        <v>711</v>
      </c>
      <c r="CT255" s="5">
        <v>2440</v>
      </c>
    </row>
    <row r="256" spans="1:97">
      <c r="A256" s="5" t="s">
        <v>371</v>
      </c>
      <c r="B256" s="5">
        <v>3143014063</v>
      </c>
      <c r="C256" s="5" t="s">
        <v>383</v>
      </c>
      <c r="D256" s="5" t="s">
        <v>383</v>
      </c>
      <c r="E256" s="5" t="s">
        <v>37</v>
      </c>
      <c r="G256" s="5" t="s">
        <v>382</v>
      </c>
      <c r="H256" s="23">
        <f>VLOOKUP($B256,'2022年下学期'!$B:$AE,16,FALSE)</f>
        <v>1557</v>
      </c>
      <c r="I256" s="23">
        <f>VLOOKUP($B256,'2022年下学期'!$B:$AE,17,FALSE)</f>
        <v>30</v>
      </c>
      <c r="J256" s="23">
        <f>VLOOKUP($B256,'2022年下学期'!$B:$AE,18,FALSE)</f>
        <v>117</v>
      </c>
      <c r="K256" s="23">
        <f t="shared" si="21"/>
        <v>1683</v>
      </c>
      <c r="L256" s="23">
        <f t="shared" si="22"/>
        <v>32</v>
      </c>
      <c r="M256" s="23">
        <f t="shared" si="23"/>
        <v>114</v>
      </c>
      <c r="N256" s="5">
        <v>1683</v>
      </c>
      <c r="O256" s="5">
        <v>0</v>
      </c>
      <c r="P256" s="5">
        <v>0</v>
      </c>
      <c r="Q256" s="5" t="s">
        <v>445</v>
      </c>
      <c r="R256" s="5">
        <v>32</v>
      </c>
      <c r="S256" s="5">
        <v>114</v>
      </c>
      <c r="T256" s="5">
        <v>32</v>
      </c>
      <c r="U256" s="5">
        <v>114</v>
      </c>
      <c r="W256" s="5">
        <f t="shared" si="24"/>
        <v>0</v>
      </c>
      <c r="X256" s="5">
        <f t="shared" si="25"/>
        <v>9690.44642857143</v>
      </c>
      <c r="Y256" s="5">
        <f t="shared" si="26"/>
        <v>0</v>
      </c>
      <c r="AA256" s="5">
        <f t="shared" si="27"/>
        <v>0</v>
      </c>
      <c r="AB256" s="5">
        <v>1670</v>
      </c>
      <c r="AC256" s="5">
        <v>1537</v>
      </c>
      <c r="AD256" s="5">
        <v>112</v>
      </c>
      <c r="AE256" s="5">
        <v>1106640</v>
      </c>
      <c r="AF256" s="5">
        <v>1085330</v>
      </c>
      <c r="AG256" s="5">
        <v>21310</v>
      </c>
      <c r="AI256" s="5">
        <v>9690.44642857143</v>
      </c>
      <c r="BZ256" s="5">
        <v>503</v>
      </c>
      <c r="CA256" s="5">
        <v>498</v>
      </c>
      <c r="CB256" s="5">
        <v>34</v>
      </c>
      <c r="CC256" s="5">
        <v>358560</v>
      </c>
      <c r="CD256" s="5">
        <v>347570</v>
      </c>
      <c r="CE256" s="5">
        <v>10990</v>
      </c>
      <c r="CG256" s="5">
        <v>583</v>
      </c>
      <c r="CH256" s="5">
        <v>534</v>
      </c>
      <c r="CI256" s="5">
        <v>38</v>
      </c>
      <c r="CJ256" s="5">
        <v>384480</v>
      </c>
      <c r="CK256" s="5">
        <v>375410</v>
      </c>
      <c r="CL256" s="5">
        <v>9070</v>
      </c>
      <c r="CN256" s="5">
        <v>584</v>
      </c>
      <c r="CO256" s="5">
        <v>505</v>
      </c>
      <c r="CP256" s="5">
        <v>40</v>
      </c>
      <c r="CQ256" s="5">
        <v>363600</v>
      </c>
      <c r="CR256" s="5">
        <v>362350</v>
      </c>
      <c r="CS256" s="5">
        <v>1250</v>
      </c>
    </row>
    <row r="257" spans="1:77">
      <c r="A257" s="5" t="s">
        <v>384</v>
      </c>
      <c r="B257" s="5">
        <v>2143012917</v>
      </c>
      <c r="C257" s="5" t="s">
        <v>385</v>
      </c>
      <c r="D257" s="5" t="s">
        <v>385</v>
      </c>
      <c r="E257" s="5" t="s">
        <v>37</v>
      </c>
      <c r="G257" s="5" t="s">
        <v>386</v>
      </c>
      <c r="H257" s="23">
        <f>VLOOKUP($B257,'2022年下学期'!$B:$AE,16,FALSE)</f>
        <v>243</v>
      </c>
      <c r="I257" s="23">
        <f>VLOOKUP($B257,'2022年下学期'!$B:$AE,17,FALSE)</f>
        <v>6</v>
      </c>
      <c r="J257" s="23">
        <f>VLOOKUP($B257,'2022年下学期'!$B:$AE,18,FALSE)</f>
        <v>15</v>
      </c>
      <c r="K257" s="23">
        <f t="shared" si="21"/>
        <v>237</v>
      </c>
      <c r="L257" s="23">
        <f t="shared" si="22"/>
        <v>6</v>
      </c>
      <c r="M257" s="23">
        <f t="shared" si="23"/>
        <v>15</v>
      </c>
      <c r="N257" s="5">
        <v>237</v>
      </c>
      <c r="O257" s="5">
        <v>6</v>
      </c>
      <c r="P257" s="5">
        <v>15</v>
      </c>
      <c r="Q257" s="5" t="s">
        <v>447</v>
      </c>
      <c r="R257" s="5">
        <v>0</v>
      </c>
      <c r="S257" s="5">
        <v>0</v>
      </c>
      <c r="T257" s="5">
        <v>6</v>
      </c>
      <c r="U257" s="5">
        <v>15</v>
      </c>
      <c r="W257" s="5">
        <f t="shared" si="24"/>
        <v>0</v>
      </c>
      <c r="X257" s="5">
        <f t="shared" si="25"/>
        <v>8305.6</v>
      </c>
      <c r="Y257" s="5">
        <f t="shared" si="26"/>
        <v>0</v>
      </c>
      <c r="AA257" s="5">
        <f t="shared" si="27"/>
        <v>0</v>
      </c>
      <c r="AB257" s="5">
        <v>241</v>
      </c>
      <c r="AC257" s="5">
        <v>179</v>
      </c>
      <c r="AD257" s="5">
        <v>15</v>
      </c>
      <c r="AE257" s="5">
        <v>128880</v>
      </c>
      <c r="AF257" s="5">
        <v>124584</v>
      </c>
      <c r="AH257" s="5">
        <v>5688</v>
      </c>
      <c r="AI257" s="5">
        <v>8305.6</v>
      </c>
      <c r="AJ257" s="5">
        <v>37</v>
      </c>
      <c r="AK257" s="5">
        <v>18</v>
      </c>
      <c r="AL257" s="5">
        <v>2</v>
      </c>
      <c r="AM257" s="5">
        <v>12960</v>
      </c>
      <c r="AN257" s="5">
        <v>12528</v>
      </c>
      <c r="AP257" s="5">
        <v>432</v>
      </c>
      <c r="AQ257" s="5">
        <v>41</v>
      </c>
      <c r="AR257" s="5">
        <v>30</v>
      </c>
      <c r="AS257" s="5">
        <v>2</v>
      </c>
      <c r="AT257" s="5">
        <v>21600</v>
      </c>
      <c r="AU257" s="5">
        <v>20880</v>
      </c>
      <c r="AW257" s="5">
        <v>720</v>
      </c>
      <c r="AX257" s="5">
        <v>35</v>
      </c>
      <c r="AY257" s="5">
        <v>35</v>
      </c>
      <c r="AZ257" s="5">
        <v>2</v>
      </c>
      <c r="BA257" s="5">
        <v>25200</v>
      </c>
      <c r="BB257" s="5">
        <v>22968</v>
      </c>
      <c r="BD257" s="5">
        <v>2232</v>
      </c>
      <c r="BE257" s="5">
        <v>42</v>
      </c>
      <c r="BF257" s="5">
        <v>32</v>
      </c>
      <c r="BG257" s="5">
        <v>2</v>
      </c>
      <c r="BH257" s="5">
        <v>23040</v>
      </c>
      <c r="BI257" s="5">
        <v>22272</v>
      </c>
      <c r="BK257" s="5">
        <v>768</v>
      </c>
      <c r="BL257" s="5">
        <v>41</v>
      </c>
      <c r="BM257" s="5">
        <v>27</v>
      </c>
      <c r="BN257" s="5">
        <v>2</v>
      </c>
      <c r="BO257" s="5">
        <v>19440</v>
      </c>
      <c r="BP257" s="5">
        <v>18792</v>
      </c>
      <c r="BR257" s="5">
        <v>648</v>
      </c>
      <c r="BS257" s="5">
        <v>45</v>
      </c>
      <c r="BT257" s="5">
        <v>37</v>
      </c>
      <c r="BU257" s="5">
        <v>2</v>
      </c>
      <c r="BV257" s="5">
        <v>26640</v>
      </c>
      <c r="BW257" s="5">
        <v>25752</v>
      </c>
      <c r="BY257" s="5">
        <v>888</v>
      </c>
    </row>
    <row r="258" spans="1:70">
      <c r="A258" s="5" t="s">
        <v>384</v>
      </c>
      <c r="B258" s="5">
        <v>2143012920</v>
      </c>
      <c r="C258" s="5" t="s">
        <v>387</v>
      </c>
      <c r="D258" s="5" t="s">
        <v>387</v>
      </c>
      <c r="E258" s="5" t="s">
        <v>37</v>
      </c>
      <c r="G258" s="5" t="s">
        <v>386</v>
      </c>
      <c r="H258" s="23">
        <f>VLOOKUP($B258,'2022年下学期'!$B:$AE,16,FALSE)</f>
        <v>69</v>
      </c>
      <c r="I258" s="23">
        <f>VLOOKUP($B258,'2022年下学期'!$B:$AE,17,FALSE)</f>
        <v>6</v>
      </c>
      <c r="J258" s="23">
        <f>VLOOKUP($B258,'2022年下学期'!$B:$AE,18,FALSE)</f>
        <v>9</v>
      </c>
      <c r="K258" s="23">
        <f t="shared" si="21"/>
        <v>66</v>
      </c>
      <c r="L258" s="23">
        <f t="shared" si="22"/>
        <v>5</v>
      </c>
      <c r="M258" s="23">
        <f t="shared" si="23"/>
        <v>9</v>
      </c>
      <c r="N258" s="5">
        <v>66</v>
      </c>
      <c r="O258" s="5">
        <v>5</v>
      </c>
      <c r="P258" s="5">
        <v>9</v>
      </c>
      <c r="Q258" s="5" t="s">
        <v>447</v>
      </c>
      <c r="R258" s="5">
        <v>0</v>
      </c>
      <c r="S258" s="5">
        <v>0</v>
      </c>
      <c r="T258" s="5">
        <v>5</v>
      </c>
      <c r="U258" s="5">
        <v>9</v>
      </c>
      <c r="W258" s="5">
        <f t="shared" si="24"/>
        <v>11800</v>
      </c>
      <c r="X258" s="5">
        <f t="shared" si="25"/>
        <v>5715.42857142857</v>
      </c>
      <c r="Y258" s="5">
        <f t="shared" si="26"/>
        <v>13800</v>
      </c>
      <c r="AA258" s="5">
        <f t="shared" si="27"/>
        <v>25600</v>
      </c>
      <c r="AB258" s="5">
        <v>64</v>
      </c>
      <c r="AC258" s="5">
        <v>41</v>
      </c>
      <c r="AD258" s="5">
        <v>7</v>
      </c>
      <c r="AE258" s="5">
        <v>29520</v>
      </c>
      <c r="AF258" s="5">
        <v>28208</v>
      </c>
      <c r="AH258" s="5">
        <v>1312</v>
      </c>
      <c r="AI258" s="5">
        <v>4029.71428571429</v>
      </c>
      <c r="AJ258" s="5">
        <v>11</v>
      </c>
      <c r="AK258" s="5">
        <v>7</v>
      </c>
      <c r="AL258" s="5">
        <v>2</v>
      </c>
      <c r="AM258" s="5">
        <v>5040</v>
      </c>
      <c r="AN258" s="5">
        <v>4816</v>
      </c>
      <c r="AP258" s="5">
        <v>224</v>
      </c>
      <c r="AQ258" s="5">
        <v>20</v>
      </c>
      <c r="AR258" s="5">
        <v>16</v>
      </c>
      <c r="AS258" s="5">
        <v>2</v>
      </c>
      <c r="AT258" s="5">
        <v>11520</v>
      </c>
      <c r="AU258" s="5">
        <v>11008</v>
      </c>
      <c r="AW258" s="5">
        <v>512</v>
      </c>
      <c r="AX258" s="5">
        <v>5</v>
      </c>
      <c r="AY258" s="5">
        <v>3</v>
      </c>
      <c r="AZ258" s="5">
        <v>1</v>
      </c>
      <c r="BA258" s="5">
        <v>2160</v>
      </c>
      <c r="BB258" s="5">
        <v>2064</v>
      </c>
      <c r="BD258" s="5">
        <v>96</v>
      </c>
      <c r="BE258" s="5">
        <v>14</v>
      </c>
      <c r="BF258" s="5">
        <v>10</v>
      </c>
      <c r="BG258" s="5">
        <v>1</v>
      </c>
      <c r="BH258" s="5">
        <v>7200</v>
      </c>
      <c r="BI258" s="5">
        <v>6880</v>
      </c>
      <c r="BK258" s="5">
        <v>320</v>
      </c>
      <c r="BL258" s="5">
        <v>14</v>
      </c>
      <c r="BM258" s="5">
        <v>5</v>
      </c>
      <c r="BN258" s="5">
        <v>1</v>
      </c>
      <c r="BO258" s="5">
        <v>3600</v>
      </c>
      <c r="BP258" s="5">
        <v>3440</v>
      </c>
      <c r="BR258" s="5">
        <v>160</v>
      </c>
    </row>
    <row r="259" spans="1:70">
      <c r="A259" s="5" t="s">
        <v>384</v>
      </c>
      <c r="B259" s="5">
        <v>2143012921</v>
      </c>
      <c r="C259" s="5" t="s">
        <v>388</v>
      </c>
      <c r="D259" s="5" t="s">
        <v>388</v>
      </c>
      <c r="E259" s="5" t="s">
        <v>37</v>
      </c>
      <c r="G259" s="5" t="s">
        <v>386</v>
      </c>
      <c r="H259" s="23">
        <f>VLOOKUP($B259,'2022年下学期'!$B:$AE,16,FALSE)</f>
        <v>97</v>
      </c>
      <c r="I259" s="23">
        <f>VLOOKUP($B259,'2022年下学期'!$B:$AE,17,FALSE)</f>
        <v>5</v>
      </c>
      <c r="J259" s="23">
        <f>VLOOKUP($B259,'2022年下学期'!$B:$AE,18,FALSE)</f>
        <v>11</v>
      </c>
      <c r="K259" s="23">
        <f t="shared" ref="K259:K293" si="28">N259</f>
        <v>114</v>
      </c>
      <c r="L259" s="23">
        <f t="shared" ref="L259:L293" si="29">O259+R259</f>
        <v>5</v>
      </c>
      <c r="M259" s="23">
        <f t="shared" ref="M259:M293" si="30">U259</f>
        <v>10</v>
      </c>
      <c r="N259" s="5">
        <v>114</v>
      </c>
      <c r="O259" s="5">
        <v>5</v>
      </c>
      <c r="P259" s="5">
        <v>10</v>
      </c>
      <c r="Q259" s="5" t="s">
        <v>447</v>
      </c>
      <c r="R259" s="5">
        <v>0</v>
      </c>
      <c r="S259" s="5">
        <v>0</v>
      </c>
      <c r="T259" s="5">
        <v>5</v>
      </c>
      <c r="U259" s="5">
        <v>10</v>
      </c>
      <c r="W259" s="5">
        <f t="shared" ref="W259:W293" si="31">IF(AND(N259&gt;10,N259&lt;=100),(T259*2000+U259*200),IF(AND(N259&gt;100,N259&lt;=200),(T259*1000+U259*100),0))+V259</f>
        <v>6000</v>
      </c>
      <c r="X259" s="5">
        <f t="shared" ref="X259:X293" si="32">IF(AD259=0,(W259+AF259)/M259,(W259+AF259)/AD259)</f>
        <v>5549.55555555556</v>
      </c>
      <c r="Y259" s="5">
        <f t="shared" ref="Y259:Y293" si="33">IF(AND(H259&gt;10,H259&lt;=100),(I259*2000+J259*200),IF(AND(H259&gt;100,H259&lt;=200),(I259*1000+J259*100),0))+V259</f>
        <v>12200</v>
      </c>
      <c r="AA259" s="5">
        <f t="shared" ref="AA259:AA293" si="34">W259+Y259</f>
        <v>18200</v>
      </c>
      <c r="AB259" s="5">
        <v>114</v>
      </c>
      <c r="AC259" s="5">
        <v>76</v>
      </c>
      <c r="AD259" s="5">
        <v>9</v>
      </c>
      <c r="AE259" s="5">
        <v>61200</v>
      </c>
      <c r="AF259" s="5">
        <v>43946</v>
      </c>
      <c r="AG259" s="5">
        <v>8342</v>
      </c>
      <c r="AH259" s="5">
        <v>8912</v>
      </c>
      <c r="AI259" s="5">
        <v>4882.88888888889</v>
      </c>
      <c r="AJ259" s="5">
        <v>18</v>
      </c>
      <c r="AK259" s="5">
        <v>14</v>
      </c>
      <c r="AL259" s="5">
        <v>2</v>
      </c>
      <c r="AM259" s="5">
        <v>10080</v>
      </c>
      <c r="AN259" s="5">
        <v>8764</v>
      </c>
      <c r="AO259" s="5">
        <v>1650</v>
      </c>
      <c r="AP259" s="5">
        <v>448</v>
      </c>
      <c r="AQ259" s="5">
        <v>15</v>
      </c>
      <c r="AR259" s="5">
        <v>11</v>
      </c>
      <c r="AS259" s="5">
        <v>2</v>
      </c>
      <c r="AT259" s="5">
        <v>7920</v>
      </c>
      <c r="AU259" s="5">
        <v>6054</v>
      </c>
      <c r="AV259" s="5">
        <v>1100</v>
      </c>
      <c r="AW259" s="5">
        <v>352</v>
      </c>
      <c r="AX259" s="5">
        <v>21</v>
      </c>
      <c r="AY259" s="5">
        <v>12</v>
      </c>
      <c r="AZ259" s="5">
        <v>2</v>
      </c>
      <c r="BA259" s="5">
        <v>8640</v>
      </c>
      <c r="BB259" s="5">
        <v>6605</v>
      </c>
      <c r="BC259" s="5">
        <v>1200</v>
      </c>
      <c r="BD259" s="5">
        <v>6864</v>
      </c>
      <c r="BE259" s="5">
        <v>34</v>
      </c>
      <c r="BF259" s="5">
        <v>22</v>
      </c>
      <c r="BG259" s="5">
        <v>2</v>
      </c>
      <c r="BH259" s="5">
        <v>15840</v>
      </c>
      <c r="BI259" s="5">
        <v>12109</v>
      </c>
      <c r="BJ259" s="5">
        <v>2310</v>
      </c>
      <c r="BK259" s="5">
        <v>704</v>
      </c>
      <c r="BL259" s="5">
        <v>26</v>
      </c>
      <c r="BM259" s="5">
        <v>17</v>
      </c>
      <c r="BN259" s="5">
        <v>2</v>
      </c>
      <c r="BO259" s="5">
        <v>12240</v>
      </c>
      <c r="BP259" s="5">
        <v>10414</v>
      </c>
      <c r="BQ259" s="5">
        <v>2082</v>
      </c>
      <c r="BR259" s="5">
        <v>544</v>
      </c>
    </row>
    <row r="260" spans="1:70">
      <c r="A260" s="5" t="s">
        <v>384</v>
      </c>
      <c r="B260" s="5">
        <v>2143012922</v>
      </c>
      <c r="C260" s="5" t="s">
        <v>389</v>
      </c>
      <c r="D260" s="5" t="s">
        <v>389</v>
      </c>
      <c r="E260" s="5" t="s">
        <v>37</v>
      </c>
      <c r="G260" s="5" t="s">
        <v>386</v>
      </c>
      <c r="H260" s="23">
        <f>VLOOKUP($B260,'2022年下学期'!$B:$AE,16,FALSE)</f>
        <v>13</v>
      </c>
      <c r="I260" s="23">
        <f>VLOOKUP($B260,'2022年下学期'!$B:$AE,17,FALSE)</f>
        <v>2</v>
      </c>
      <c r="J260" s="23">
        <f>VLOOKUP($B260,'2022年下学期'!$B:$AE,18,FALSE)</f>
        <v>4</v>
      </c>
      <c r="K260" s="23">
        <f t="shared" si="28"/>
        <v>26</v>
      </c>
      <c r="L260" s="23">
        <f t="shared" si="29"/>
        <v>3</v>
      </c>
      <c r="M260" s="23">
        <f t="shared" si="30"/>
        <v>4</v>
      </c>
      <c r="N260" s="5">
        <v>26</v>
      </c>
      <c r="O260" s="5">
        <v>3</v>
      </c>
      <c r="P260" s="5">
        <v>4</v>
      </c>
      <c r="Q260" s="5" t="s">
        <v>455</v>
      </c>
      <c r="R260" s="5">
        <v>0</v>
      </c>
      <c r="S260" s="5">
        <v>0</v>
      </c>
      <c r="T260" s="5">
        <v>3</v>
      </c>
      <c r="U260" s="5">
        <v>4</v>
      </c>
      <c r="W260" s="5">
        <f t="shared" si="31"/>
        <v>6800</v>
      </c>
      <c r="X260" s="5">
        <f t="shared" si="32"/>
        <v>8000</v>
      </c>
      <c r="Y260" s="5">
        <f t="shared" si="33"/>
        <v>4800</v>
      </c>
      <c r="AA260" s="5">
        <f t="shared" si="34"/>
        <v>11600</v>
      </c>
      <c r="AB260" s="5">
        <v>28</v>
      </c>
      <c r="AC260" s="5">
        <v>25</v>
      </c>
      <c r="AD260" s="5">
        <v>3</v>
      </c>
      <c r="AE260" s="5">
        <v>18000</v>
      </c>
      <c r="AF260" s="5">
        <v>17200</v>
      </c>
      <c r="AH260" s="5">
        <v>800</v>
      </c>
      <c r="AI260" s="5">
        <v>5733.33333333333</v>
      </c>
      <c r="AJ260" s="5">
        <v>8</v>
      </c>
      <c r="AK260" s="5">
        <v>5</v>
      </c>
      <c r="AL260" s="5">
        <v>1</v>
      </c>
      <c r="AM260" s="5">
        <v>3600</v>
      </c>
      <c r="AN260" s="5">
        <v>3440</v>
      </c>
      <c r="AP260" s="5">
        <v>160</v>
      </c>
      <c r="AX260" s="5">
        <v>6</v>
      </c>
      <c r="AY260" s="5">
        <v>6</v>
      </c>
      <c r="AZ260" s="5">
        <v>1</v>
      </c>
      <c r="BA260" s="5">
        <v>4320</v>
      </c>
      <c r="BB260" s="5">
        <v>4128</v>
      </c>
      <c r="BD260" s="5">
        <v>192</v>
      </c>
      <c r="BL260" s="5">
        <v>14</v>
      </c>
      <c r="BM260" s="5">
        <v>14</v>
      </c>
      <c r="BN260" s="5">
        <v>1</v>
      </c>
      <c r="BO260" s="5">
        <v>10080</v>
      </c>
      <c r="BP260" s="5">
        <v>9632</v>
      </c>
      <c r="BR260" s="5">
        <v>448</v>
      </c>
    </row>
    <row r="261" spans="1:70">
      <c r="A261" s="5" t="s">
        <v>384</v>
      </c>
      <c r="B261" s="5">
        <v>2143012925</v>
      </c>
      <c r="C261" s="5" t="s">
        <v>390</v>
      </c>
      <c r="D261" s="5" t="s">
        <v>390</v>
      </c>
      <c r="E261" s="5" t="s">
        <v>37</v>
      </c>
      <c r="G261" s="5" t="s">
        <v>386</v>
      </c>
      <c r="H261" s="23">
        <f>VLOOKUP($B261,'2022年下学期'!$B:$AE,16,FALSE)</f>
        <v>11</v>
      </c>
      <c r="I261" s="23">
        <f>VLOOKUP($B261,'2022年下学期'!$B:$AE,17,FALSE)</f>
        <v>3</v>
      </c>
      <c r="J261" s="23">
        <f>VLOOKUP($B261,'2022年下学期'!$B:$AE,18,FALSE)</f>
        <v>4</v>
      </c>
      <c r="K261" s="23">
        <f t="shared" si="28"/>
        <v>21</v>
      </c>
      <c r="L261" s="23">
        <f t="shared" si="29"/>
        <v>3</v>
      </c>
      <c r="M261" s="23">
        <f t="shared" si="30"/>
        <v>3</v>
      </c>
      <c r="N261" s="5">
        <v>21</v>
      </c>
      <c r="O261" s="5">
        <v>3</v>
      </c>
      <c r="P261" s="5">
        <v>3</v>
      </c>
      <c r="Q261" s="5" t="s">
        <v>455</v>
      </c>
      <c r="R261" s="5">
        <v>0</v>
      </c>
      <c r="S261" s="5">
        <v>0</v>
      </c>
      <c r="T261" s="5">
        <v>3</v>
      </c>
      <c r="U261" s="5">
        <v>3</v>
      </c>
      <c r="W261" s="5">
        <f t="shared" si="31"/>
        <v>6600</v>
      </c>
      <c r="X261" s="5">
        <f t="shared" si="32"/>
        <v>5181.33333333333</v>
      </c>
      <c r="Y261" s="5">
        <f t="shared" si="33"/>
        <v>6800</v>
      </c>
      <c r="AA261" s="5">
        <f t="shared" si="34"/>
        <v>13400</v>
      </c>
      <c r="AB261" s="5">
        <v>13</v>
      </c>
      <c r="AC261" s="5">
        <v>13</v>
      </c>
      <c r="AD261" s="5">
        <v>3</v>
      </c>
      <c r="AE261" s="5">
        <v>9360</v>
      </c>
      <c r="AF261" s="5">
        <v>8944</v>
      </c>
      <c r="AH261" s="5">
        <v>416</v>
      </c>
      <c r="AI261" s="5">
        <v>2981.33333333333</v>
      </c>
      <c r="AJ261" s="5">
        <v>4</v>
      </c>
      <c r="AK261" s="5">
        <v>4</v>
      </c>
      <c r="AL261" s="5">
        <v>1</v>
      </c>
      <c r="AM261" s="5">
        <v>2880</v>
      </c>
      <c r="AN261" s="5">
        <v>2201</v>
      </c>
      <c r="AP261" s="5">
        <v>128</v>
      </c>
      <c r="AQ261" s="5">
        <v>3</v>
      </c>
      <c r="AR261" s="5">
        <v>2</v>
      </c>
      <c r="AS261" s="5">
        <v>1</v>
      </c>
      <c r="AT261" s="5">
        <v>1440</v>
      </c>
      <c r="AU261" s="5">
        <v>1101</v>
      </c>
      <c r="AW261" s="5">
        <v>64</v>
      </c>
      <c r="BL261" s="5">
        <v>7</v>
      </c>
      <c r="BM261" s="5">
        <v>7</v>
      </c>
      <c r="BN261" s="5">
        <v>1</v>
      </c>
      <c r="BO261" s="5">
        <v>5040</v>
      </c>
      <c r="BP261" s="5">
        <v>3853</v>
      </c>
      <c r="BR261" s="5">
        <v>224</v>
      </c>
    </row>
    <row r="262" spans="1:35">
      <c r="A262" s="5" t="s">
        <v>384</v>
      </c>
      <c r="B262" s="5">
        <v>2143012928</v>
      </c>
      <c r="C262" s="5" t="s">
        <v>391</v>
      </c>
      <c r="D262" s="5" t="s">
        <v>391</v>
      </c>
      <c r="E262" s="5" t="s">
        <v>37</v>
      </c>
      <c r="G262" s="5" t="s">
        <v>386</v>
      </c>
      <c r="H262" s="23">
        <f>VLOOKUP($B262,'2022年下学期'!$B:$AE,16,FALSE)</f>
        <v>7</v>
      </c>
      <c r="I262" s="23">
        <f>VLOOKUP($B262,'2022年下学期'!$B:$AE,17,FALSE)</f>
        <v>2</v>
      </c>
      <c r="J262" s="23">
        <f>VLOOKUP($B262,'2022年下学期'!$B:$AE,18,FALSE)</f>
        <v>3</v>
      </c>
      <c r="K262" s="23">
        <f t="shared" si="28"/>
        <v>7</v>
      </c>
      <c r="L262" s="23">
        <f t="shared" si="29"/>
        <v>2</v>
      </c>
      <c r="M262" s="23">
        <f t="shared" si="30"/>
        <v>3</v>
      </c>
      <c r="N262" s="5">
        <v>7</v>
      </c>
      <c r="O262" s="5">
        <v>2</v>
      </c>
      <c r="P262" s="5">
        <v>3</v>
      </c>
      <c r="Q262" s="5" t="s">
        <v>455</v>
      </c>
      <c r="R262" s="5">
        <v>0</v>
      </c>
      <c r="S262" s="5">
        <v>0</v>
      </c>
      <c r="T262" s="5">
        <v>2</v>
      </c>
      <c r="U262" s="5">
        <v>3</v>
      </c>
      <c r="V262" s="5">
        <v>2500</v>
      </c>
      <c r="W262" s="5">
        <f t="shared" si="31"/>
        <v>2500</v>
      </c>
      <c r="X262" s="5">
        <f t="shared" si="32"/>
        <v>833.333333333333</v>
      </c>
      <c r="Y262" s="5">
        <f t="shared" si="33"/>
        <v>2500</v>
      </c>
      <c r="AA262" s="5">
        <f t="shared" si="34"/>
        <v>5000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</row>
    <row r="263" spans="1:70">
      <c r="A263" s="5" t="s">
        <v>384</v>
      </c>
      <c r="B263" s="5">
        <v>2143012929</v>
      </c>
      <c r="C263" s="5" t="s">
        <v>392</v>
      </c>
      <c r="D263" s="5" t="s">
        <v>392</v>
      </c>
      <c r="E263" s="5" t="s">
        <v>37</v>
      </c>
      <c r="G263" s="5" t="s">
        <v>386</v>
      </c>
      <c r="H263" s="23">
        <f>VLOOKUP($B263,'2022年下学期'!$B:$AE,16,FALSE)</f>
        <v>23</v>
      </c>
      <c r="I263" s="23">
        <f>VLOOKUP($B263,'2022年下学期'!$B:$AE,17,FALSE)</f>
        <v>4</v>
      </c>
      <c r="J263" s="23">
        <f>VLOOKUP($B263,'2022年下学期'!$B:$AE,18,FALSE)</f>
        <v>5</v>
      </c>
      <c r="K263" s="23">
        <f t="shared" si="28"/>
        <v>33</v>
      </c>
      <c r="L263" s="23">
        <f t="shared" si="29"/>
        <v>4</v>
      </c>
      <c r="M263" s="23">
        <f t="shared" si="30"/>
        <v>6</v>
      </c>
      <c r="N263" s="5">
        <v>33</v>
      </c>
      <c r="O263" s="5">
        <v>4</v>
      </c>
      <c r="P263" s="5">
        <v>6</v>
      </c>
      <c r="Q263" s="5" t="s">
        <v>455</v>
      </c>
      <c r="R263" s="5">
        <v>0</v>
      </c>
      <c r="S263" s="5">
        <v>0</v>
      </c>
      <c r="T263" s="5">
        <v>4</v>
      </c>
      <c r="U263" s="5">
        <v>6</v>
      </c>
      <c r="W263" s="5">
        <f t="shared" si="31"/>
        <v>9200</v>
      </c>
      <c r="X263" s="5">
        <f t="shared" si="32"/>
        <v>6518.4</v>
      </c>
      <c r="Y263" s="5">
        <f t="shared" si="33"/>
        <v>9000</v>
      </c>
      <c r="AA263" s="5">
        <f t="shared" si="34"/>
        <v>18200</v>
      </c>
      <c r="AB263" s="5">
        <v>35</v>
      </c>
      <c r="AC263" s="5">
        <v>34</v>
      </c>
      <c r="AD263" s="5">
        <v>5</v>
      </c>
      <c r="AE263" s="5">
        <v>24480</v>
      </c>
      <c r="AF263" s="5">
        <v>23392</v>
      </c>
      <c r="AG263" s="5">
        <v>0</v>
      </c>
      <c r="AH263" s="5">
        <v>1088</v>
      </c>
      <c r="AI263" s="5">
        <v>4678.4</v>
      </c>
      <c r="AJ263" s="5">
        <v>7</v>
      </c>
      <c r="AK263" s="5">
        <v>7</v>
      </c>
      <c r="AL263" s="5">
        <v>1</v>
      </c>
      <c r="AM263" s="5">
        <v>5040</v>
      </c>
      <c r="AN263" s="5">
        <v>4816</v>
      </c>
      <c r="AO263" s="5">
        <v>0</v>
      </c>
      <c r="AP263" s="5">
        <v>224</v>
      </c>
      <c r="AQ263" s="5">
        <v>5</v>
      </c>
      <c r="AR263" s="5">
        <v>5</v>
      </c>
      <c r="AS263" s="5">
        <v>2</v>
      </c>
      <c r="AT263" s="5">
        <v>3600</v>
      </c>
      <c r="AU263" s="5">
        <v>3440</v>
      </c>
      <c r="AV263" s="5">
        <v>0</v>
      </c>
      <c r="AW263" s="5">
        <v>160</v>
      </c>
      <c r="AX263" s="5">
        <v>7</v>
      </c>
      <c r="AY263" s="5">
        <v>6</v>
      </c>
      <c r="AZ263" s="5">
        <v>1</v>
      </c>
      <c r="BA263" s="5">
        <v>4320</v>
      </c>
      <c r="BB263" s="5">
        <v>4128</v>
      </c>
      <c r="BC263" s="5">
        <v>0</v>
      </c>
      <c r="BD263" s="5">
        <v>192</v>
      </c>
      <c r="BL263" s="5">
        <v>16</v>
      </c>
      <c r="BM263" s="5">
        <v>16</v>
      </c>
      <c r="BN263" s="5">
        <v>2</v>
      </c>
      <c r="BO263" s="5">
        <v>11520</v>
      </c>
      <c r="BP263" s="5">
        <v>11008</v>
      </c>
      <c r="BQ263" s="5">
        <v>0</v>
      </c>
      <c r="BR263" s="5">
        <v>512</v>
      </c>
    </row>
    <row r="264" spans="1:35">
      <c r="A264" s="5" t="s">
        <v>384</v>
      </c>
      <c r="B264" s="5">
        <v>2143013524</v>
      </c>
      <c r="C264" s="5" t="s">
        <v>393</v>
      </c>
      <c r="D264" s="5" t="s">
        <v>385</v>
      </c>
      <c r="F264" s="5" t="s">
        <v>997</v>
      </c>
      <c r="G264" s="5" t="s">
        <v>386</v>
      </c>
      <c r="H264" s="23">
        <f>VLOOKUP($B264,'2022年下学期'!$B:$AE,16,FALSE)</f>
        <v>0</v>
      </c>
      <c r="I264" s="23">
        <f>VLOOKUP($B264,'2022年下学期'!$B:$AE,17,FALSE)</f>
        <v>0</v>
      </c>
      <c r="J264" s="23">
        <f>VLOOKUP($B264,'2022年下学期'!$B:$AE,18,FALSE)</f>
        <v>1</v>
      </c>
      <c r="K264" s="23">
        <f t="shared" si="28"/>
        <v>7</v>
      </c>
      <c r="L264" s="23">
        <f t="shared" si="29"/>
        <v>2</v>
      </c>
      <c r="M264" s="23">
        <f t="shared" si="30"/>
        <v>3</v>
      </c>
      <c r="N264" s="5">
        <v>7</v>
      </c>
      <c r="O264" s="5">
        <v>2</v>
      </c>
      <c r="P264" s="5">
        <v>3</v>
      </c>
      <c r="Q264" s="5" t="s">
        <v>455</v>
      </c>
      <c r="R264" s="5">
        <v>0</v>
      </c>
      <c r="S264" s="5">
        <v>0</v>
      </c>
      <c r="T264" s="5">
        <v>2</v>
      </c>
      <c r="U264" s="5">
        <v>3</v>
      </c>
      <c r="W264" s="5">
        <f t="shared" si="31"/>
        <v>0</v>
      </c>
      <c r="X264" s="5">
        <f t="shared" si="32"/>
        <v>0</v>
      </c>
      <c r="Y264" s="5">
        <f t="shared" si="33"/>
        <v>0</v>
      </c>
      <c r="AA264" s="5">
        <f t="shared" si="34"/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</row>
    <row r="265" spans="1:98">
      <c r="A265" s="5" t="s">
        <v>384</v>
      </c>
      <c r="B265" s="5">
        <v>3143011132</v>
      </c>
      <c r="C265" s="5" t="s">
        <v>394</v>
      </c>
      <c r="D265" s="5" t="s">
        <v>394</v>
      </c>
      <c r="E265" s="5" t="s">
        <v>37</v>
      </c>
      <c r="G265" s="5" t="s">
        <v>395</v>
      </c>
      <c r="H265" s="23">
        <f>VLOOKUP($B265,'2022年下学期'!$B:$AE,16,FALSE)</f>
        <v>742</v>
      </c>
      <c r="I265" s="23">
        <f>VLOOKUP($B265,'2022年下学期'!$B:$AE,17,FALSE)</f>
        <v>17</v>
      </c>
      <c r="J265" s="23">
        <f>VLOOKUP($B265,'2022年下学期'!$B:$AE,18,FALSE)</f>
        <v>56</v>
      </c>
      <c r="K265" s="23">
        <f t="shared" si="28"/>
        <v>822</v>
      </c>
      <c r="L265" s="23">
        <f t="shared" si="29"/>
        <v>18</v>
      </c>
      <c r="M265" s="23">
        <f t="shared" si="30"/>
        <v>106</v>
      </c>
      <c r="N265" s="5">
        <v>822</v>
      </c>
      <c r="O265" s="5">
        <v>8</v>
      </c>
      <c r="P265" s="5">
        <v>53</v>
      </c>
      <c r="Q265" s="5" t="s">
        <v>460</v>
      </c>
      <c r="R265" s="5">
        <v>10</v>
      </c>
      <c r="S265" s="5">
        <v>53</v>
      </c>
      <c r="T265" s="5">
        <v>18</v>
      </c>
      <c r="U265" s="5">
        <v>106</v>
      </c>
      <c r="W265" s="5">
        <f t="shared" si="31"/>
        <v>0</v>
      </c>
      <c r="X265" s="5">
        <f t="shared" si="32"/>
        <v>7556.98214285714</v>
      </c>
      <c r="Y265" s="5">
        <f t="shared" si="33"/>
        <v>0</v>
      </c>
      <c r="AA265" s="5">
        <f t="shared" si="34"/>
        <v>0</v>
      </c>
      <c r="AB265" s="5">
        <v>818</v>
      </c>
      <c r="AC265" s="5">
        <v>665</v>
      </c>
      <c r="AD265" s="5">
        <v>56</v>
      </c>
      <c r="AE265" s="5">
        <v>478800</v>
      </c>
      <c r="AF265" s="5">
        <v>423191</v>
      </c>
      <c r="AG265" s="5">
        <v>24766.1</v>
      </c>
      <c r="AH265" s="5">
        <v>30832</v>
      </c>
      <c r="AI265" s="5">
        <v>7556.98214285714</v>
      </c>
      <c r="AJ265" s="5">
        <v>49</v>
      </c>
      <c r="AK265" s="5">
        <v>37</v>
      </c>
      <c r="AL265" s="5">
        <v>2</v>
      </c>
      <c r="AM265" s="5">
        <v>26640</v>
      </c>
      <c r="AN265" s="5">
        <v>24064.9</v>
      </c>
      <c r="AO265" s="5">
        <v>1391.1</v>
      </c>
      <c r="AP265" s="5">
        <v>1184</v>
      </c>
      <c r="AQ265" s="5">
        <v>55</v>
      </c>
      <c r="AR265" s="5">
        <v>35</v>
      </c>
      <c r="AS265" s="5">
        <v>2</v>
      </c>
      <c r="AT265" s="5">
        <v>25200</v>
      </c>
      <c r="AU265" s="5">
        <v>22705</v>
      </c>
      <c r="AV265" s="5">
        <v>1375</v>
      </c>
      <c r="AW265" s="5">
        <v>1120</v>
      </c>
      <c r="AX265" s="5">
        <v>51</v>
      </c>
      <c r="AY265" s="5">
        <v>38</v>
      </c>
      <c r="AZ265" s="5">
        <v>2</v>
      </c>
      <c r="BA265" s="5">
        <v>27360</v>
      </c>
      <c r="BB265" s="5">
        <v>24769</v>
      </c>
      <c r="BC265" s="5">
        <v>1375</v>
      </c>
      <c r="BD265" s="5">
        <v>1216</v>
      </c>
      <c r="BE265" s="5">
        <v>46</v>
      </c>
      <c r="BF265" s="5">
        <v>40</v>
      </c>
      <c r="BG265" s="5">
        <v>3</v>
      </c>
      <c r="BH265" s="5">
        <v>28800</v>
      </c>
      <c r="BI265" s="5">
        <v>26145</v>
      </c>
      <c r="BJ265" s="5">
        <v>1375</v>
      </c>
      <c r="BK265" s="5">
        <v>1280</v>
      </c>
      <c r="BL265" s="5">
        <v>51</v>
      </c>
      <c r="BM265" s="5">
        <v>39</v>
      </c>
      <c r="BN265" s="5">
        <v>3</v>
      </c>
      <c r="BO265" s="5">
        <v>28080</v>
      </c>
      <c r="BP265" s="5">
        <v>25457</v>
      </c>
      <c r="BQ265" s="5">
        <v>1375</v>
      </c>
      <c r="BR265" s="5">
        <v>1248</v>
      </c>
      <c r="BS265" s="5">
        <v>117</v>
      </c>
      <c r="BT265" s="5">
        <v>104</v>
      </c>
      <c r="BU265" s="5">
        <v>9</v>
      </c>
      <c r="BV265" s="5">
        <v>74880</v>
      </c>
      <c r="BW265" s="5">
        <v>67427</v>
      </c>
      <c r="BX265" s="5">
        <v>4125</v>
      </c>
      <c r="BY265" s="5">
        <v>3328</v>
      </c>
      <c r="BZ265" s="5">
        <v>144</v>
      </c>
      <c r="CA265" s="5">
        <v>123</v>
      </c>
      <c r="CB265" s="5">
        <v>10</v>
      </c>
      <c r="CC265" s="5">
        <v>88560</v>
      </c>
      <c r="CD265" s="5">
        <v>78531</v>
      </c>
      <c r="CE265" s="5">
        <v>4125</v>
      </c>
      <c r="CF265" s="5">
        <v>5904</v>
      </c>
      <c r="CG265" s="5">
        <v>122</v>
      </c>
      <c r="CH265" s="5">
        <v>99</v>
      </c>
      <c r="CI265" s="5">
        <v>10</v>
      </c>
      <c r="CJ265" s="5">
        <v>71280</v>
      </c>
      <c r="CK265" s="5">
        <v>60027</v>
      </c>
      <c r="CL265" s="5">
        <v>4125</v>
      </c>
      <c r="CM265" s="5">
        <v>7128</v>
      </c>
      <c r="CN265" s="5">
        <v>183</v>
      </c>
      <c r="CO265" s="5">
        <v>150</v>
      </c>
      <c r="CP265" s="5">
        <v>15</v>
      </c>
      <c r="CQ265" s="5">
        <v>108000</v>
      </c>
      <c r="CR265" s="5">
        <v>91700</v>
      </c>
      <c r="CS265" s="5">
        <v>5500</v>
      </c>
      <c r="CT265" s="5">
        <v>10800</v>
      </c>
    </row>
    <row r="266" spans="1:98">
      <c r="A266" s="5" t="s">
        <v>384</v>
      </c>
      <c r="B266" s="5">
        <v>3143011133</v>
      </c>
      <c r="C266" s="5" t="s">
        <v>396</v>
      </c>
      <c r="D266" s="5" t="s">
        <v>396</v>
      </c>
      <c r="E266" s="5" t="s">
        <v>37</v>
      </c>
      <c r="G266" s="5" t="s">
        <v>395</v>
      </c>
      <c r="H266" s="23">
        <f>VLOOKUP($B266,'2022年下学期'!$B:$AE,16,FALSE)</f>
        <v>144</v>
      </c>
      <c r="I266" s="23">
        <f>VLOOKUP($B266,'2022年下学期'!$B:$AE,17,FALSE)</f>
        <v>3</v>
      </c>
      <c r="J266" s="23">
        <f>VLOOKUP($B266,'2022年下学期'!$B:$AE,18,FALSE)</f>
        <v>11</v>
      </c>
      <c r="K266" s="23">
        <f t="shared" si="28"/>
        <v>202</v>
      </c>
      <c r="L266" s="23">
        <f t="shared" si="29"/>
        <v>5</v>
      </c>
      <c r="M266" s="23">
        <f t="shared" si="30"/>
        <v>17</v>
      </c>
      <c r="N266" s="5">
        <v>202</v>
      </c>
      <c r="O266" s="5">
        <v>0</v>
      </c>
      <c r="P266" s="5">
        <v>0</v>
      </c>
      <c r="Q266" s="5" t="s">
        <v>445</v>
      </c>
      <c r="R266" s="5">
        <v>5</v>
      </c>
      <c r="S266" s="5">
        <v>17</v>
      </c>
      <c r="T266" s="5">
        <v>5</v>
      </c>
      <c r="U266" s="5">
        <v>17</v>
      </c>
      <c r="W266" s="5">
        <f t="shared" si="31"/>
        <v>0</v>
      </c>
      <c r="X266" s="5">
        <f t="shared" si="32"/>
        <v>8011.93333333333</v>
      </c>
      <c r="Y266" s="5">
        <f t="shared" si="33"/>
        <v>4100</v>
      </c>
      <c r="AA266" s="5">
        <f t="shared" si="34"/>
        <v>4100</v>
      </c>
      <c r="AB266" s="5">
        <v>202</v>
      </c>
      <c r="AC266" s="5">
        <v>185</v>
      </c>
      <c r="AD266" s="5">
        <v>15</v>
      </c>
      <c r="AE266" s="5">
        <v>133200</v>
      </c>
      <c r="AF266" s="5">
        <v>120179</v>
      </c>
      <c r="AH266" s="5">
        <v>13016</v>
      </c>
      <c r="AI266" s="5">
        <v>8011.93333333333</v>
      </c>
      <c r="BZ266" s="5">
        <v>50</v>
      </c>
      <c r="CA266" s="5">
        <v>46</v>
      </c>
      <c r="CB266" s="5">
        <v>8</v>
      </c>
      <c r="CC266" s="5">
        <v>33120</v>
      </c>
      <c r="CD266" s="5">
        <v>30544</v>
      </c>
      <c r="CF266" s="5">
        <v>2576</v>
      </c>
      <c r="CG266" s="5">
        <v>58</v>
      </c>
      <c r="CH266" s="5">
        <v>56</v>
      </c>
      <c r="CI266" s="5">
        <v>9</v>
      </c>
      <c r="CJ266" s="5">
        <v>40320</v>
      </c>
      <c r="CK266" s="5">
        <v>37184</v>
      </c>
      <c r="CM266" s="5">
        <v>3136</v>
      </c>
      <c r="CN266" s="5">
        <v>94</v>
      </c>
      <c r="CO266" s="5">
        <v>83</v>
      </c>
      <c r="CP266" s="5">
        <v>10</v>
      </c>
      <c r="CQ266" s="5">
        <v>59760</v>
      </c>
      <c r="CR266" s="5">
        <v>52456</v>
      </c>
      <c r="CT266" s="5">
        <v>7304</v>
      </c>
    </row>
    <row r="267" spans="1:75">
      <c r="A267" s="5" t="s">
        <v>397</v>
      </c>
      <c r="B267" s="5">
        <v>2143014310</v>
      </c>
      <c r="C267" s="5" t="s">
        <v>398</v>
      </c>
      <c r="D267" s="5" t="s">
        <v>398</v>
      </c>
      <c r="E267" s="5" t="s">
        <v>37</v>
      </c>
      <c r="G267" s="5" t="s">
        <v>399</v>
      </c>
      <c r="H267" s="23">
        <f>VLOOKUP($B267,'2022年下学期'!$B:$AE,16,FALSE)</f>
        <v>336</v>
      </c>
      <c r="I267" s="23">
        <f>VLOOKUP($B267,'2022年下学期'!$B:$AE,17,FALSE)</f>
        <v>11</v>
      </c>
      <c r="J267" s="23">
        <f>VLOOKUP($B267,'2022年下学期'!$B:$AE,18,FALSE)</f>
        <v>28</v>
      </c>
      <c r="K267" s="23">
        <f t="shared" si="28"/>
        <v>411</v>
      </c>
      <c r="L267" s="23">
        <f t="shared" si="29"/>
        <v>12</v>
      </c>
      <c r="M267" s="23">
        <f t="shared" si="30"/>
        <v>27</v>
      </c>
      <c r="N267" s="5">
        <v>411</v>
      </c>
      <c r="O267" s="5">
        <v>12</v>
      </c>
      <c r="P267" s="5">
        <v>27</v>
      </c>
      <c r="Q267" s="5" t="s">
        <v>447</v>
      </c>
      <c r="R267" s="5">
        <v>0</v>
      </c>
      <c r="S267" s="5">
        <v>0</v>
      </c>
      <c r="T267" s="5">
        <v>12</v>
      </c>
      <c r="U267" s="5">
        <v>27</v>
      </c>
      <c r="W267" s="5">
        <f t="shared" si="31"/>
        <v>0</v>
      </c>
      <c r="X267" s="5">
        <f t="shared" si="32"/>
        <v>8053.33333333333</v>
      </c>
      <c r="Y267" s="5">
        <f t="shared" si="33"/>
        <v>0</v>
      </c>
      <c r="AA267" s="5">
        <f t="shared" si="34"/>
        <v>0</v>
      </c>
      <c r="AB267" s="5">
        <v>404</v>
      </c>
      <c r="AC267" s="5">
        <v>302</v>
      </c>
      <c r="AD267" s="5">
        <v>27</v>
      </c>
      <c r="AE267" s="5">
        <v>217440</v>
      </c>
      <c r="AF267" s="5">
        <v>217440</v>
      </c>
      <c r="AG267" s="5">
        <v>0</v>
      </c>
      <c r="AH267" s="5">
        <v>0</v>
      </c>
      <c r="AI267" s="5">
        <v>8053.33333333333</v>
      </c>
      <c r="AJ267" s="5">
        <v>55</v>
      </c>
      <c r="AK267" s="5">
        <v>45</v>
      </c>
      <c r="AL267" s="5">
        <v>3</v>
      </c>
      <c r="AM267" s="5">
        <v>32400</v>
      </c>
      <c r="AN267" s="5">
        <v>32400</v>
      </c>
      <c r="AQ267" s="5">
        <v>54</v>
      </c>
      <c r="AR267" s="5">
        <v>32</v>
      </c>
      <c r="AS267" s="5">
        <v>4</v>
      </c>
      <c r="AT267" s="5">
        <v>23040</v>
      </c>
      <c r="AU267" s="5">
        <v>23040</v>
      </c>
      <c r="AX267" s="5">
        <v>70</v>
      </c>
      <c r="AY267" s="5">
        <v>48</v>
      </c>
      <c r="AZ267" s="5">
        <v>5</v>
      </c>
      <c r="BA267" s="5">
        <v>34560</v>
      </c>
      <c r="BB267" s="5">
        <v>34560</v>
      </c>
      <c r="BE267" s="5">
        <v>63</v>
      </c>
      <c r="BF267" s="5">
        <v>42</v>
      </c>
      <c r="BG267" s="5">
        <v>5</v>
      </c>
      <c r="BH267" s="5">
        <v>30240</v>
      </c>
      <c r="BI267" s="5">
        <v>30240</v>
      </c>
      <c r="BL267" s="5">
        <v>62</v>
      </c>
      <c r="BM267" s="5">
        <v>48</v>
      </c>
      <c r="BN267" s="5">
        <v>5</v>
      </c>
      <c r="BO267" s="5">
        <v>34560</v>
      </c>
      <c r="BP267" s="5">
        <v>34560</v>
      </c>
      <c r="BS267" s="5">
        <v>100</v>
      </c>
      <c r="BT267" s="5">
        <v>87</v>
      </c>
      <c r="BU267" s="5">
        <v>5</v>
      </c>
      <c r="BV267" s="5">
        <v>62640</v>
      </c>
      <c r="BW267" s="5">
        <v>62640</v>
      </c>
    </row>
    <row r="268" spans="1:75">
      <c r="A268" s="5" t="s">
        <v>397</v>
      </c>
      <c r="B268" s="5">
        <v>2143014311</v>
      </c>
      <c r="C268" s="5" t="s">
        <v>400</v>
      </c>
      <c r="D268" s="5" t="s">
        <v>400</v>
      </c>
      <c r="E268" s="5" t="s">
        <v>37</v>
      </c>
      <c r="G268" s="5" t="s">
        <v>399</v>
      </c>
      <c r="H268" s="23">
        <f>VLOOKUP($B268,'2022年下学期'!$B:$AE,16,FALSE)</f>
        <v>168</v>
      </c>
      <c r="I268" s="23">
        <f>VLOOKUP($B268,'2022年下学期'!$B:$AE,17,FALSE)</f>
        <v>7</v>
      </c>
      <c r="J268" s="23">
        <f>VLOOKUP($B268,'2022年下学期'!$B:$AE,18,FALSE)</f>
        <v>16</v>
      </c>
      <c r="K268" s="23">
        <f t="shared" si="28"/>
        <v>198</v>
      </c>
      <c r="L268" s="23">
        <f t="shared" si="29"/>
        <v>7</v>
      </c>
      <c r="M268" s="23">
        <f t="shared" si="30"/>
        <v>18</v>
      </c>
      <c r="N268" s="5">
        <v>198</v>
      </c>
      <c r="O268" s="5">
        <v>7</v>
      </c>
      <c r="P268" s="5">
        <v>18</v>
      </c>
      <c r="Q268" s="5" t="s">
        <v>447</v>
      </c>
      <c r="R268" s="5">
        <v>0</v>
      </c>
      <c r="S268" s="5">
        <v>0</v>
      </c>
      <c r="T268" s="5">
        <v>7</v>
      </c>
      <c r="U268" s="5">
        <v>18</v>
      </c>
      <c r="W268" s="5">
        <f t="shared" si="31"/>
        <v>8800</v>
      </c>
      <c r="X268" s="5">
        <f t="shared" si="32"/>
        <v>7463.52941176471</v>
      </c>
      <c r="Y268" s="5">
        <f t="shared" si="33"/>
        <v>8600</v>
      </c>
      <c r="AA268" s="5">
        <f t="shared" si="34"/>
        <v>17400</v>
      </c>
      <c r="AB268" s="5">
        <v>198</v>
      </c>
      <c r="AC268" s="5">
        <v>164</v>
      </c>
      <c r="AD268" s="5">
        <v>17</v>
      </c>
      <c r="AE268" s="5">
        <v>118080</v>
      </c>
      <c r="AF268" s="5">
        <v>118080</v>
      </c>
      <c r="AG268" s="5">
        <v>0</v>
      </c>
      <c r="AH268" s="5">
        <v>0</v>
      </c>
      <c r="AI268" s="5">
        <v>6945.88235294118</v>
      </c>
      <c r="AJ268" s="5">
        <v>20</v>
      </c>
      <c r="AK268" s="5">
        <v>20</v>
      </c>
      <c r="AL268" s="5">
        <v>2</v>
      </c>
      <c r="AM268" s="5">
        <v>14400</v>
      </c>
      <c r="AN268" s="5">
        <v>14400</v>
      </c>
      <c r="AQ268" s="5">
        <v>28</v>
      </c>
      <c r="AR268" s="5">
        <v>24</v>
      </c>
      <c r="AS268" s="5">
        <v>2</v>
      </c>
      <c r="AT268" s="5">
        <v>17280</v>
      </c>
      <c r="AU268" s="5">
        <v>17280</v>
      </c>
      <c r="AX268" s="5">
        <v>26</v>
      </c>
      <c r="AY268" s="5">
        <v>22</v>
      </c>
      <c r="AZ268" s="5">
        <v>2</v>
      </c>
      <c r="BA268" s="5">
        <v>15840</v>
      </c>
      <c r="BB268" s="5">
        <v>15840</v>
      </c>
      <c r="BE268" s="5">
        <v>35</v>
      </c>
      <c r="BF268" s="5">
        <v>32</v>
      </c>
      <c r="BG268" s="5">
        <v>5</v>
      </c>
      <c r="BH268" s="5">
        <v>23040</v>
      </c>
      <c r="BI268" s="5">
        <v>23040</v>
      </c>
      <c r="BL268" s="5">
        <v>48</v>
      </c>
      <c r="BM268" s="5">
        <v>48</v>
      </c>
      <c r="BN268" s="5">
        <v>4</v>
      </c>
      <c r="BO268" s="5">
        <v>34560</v>
      </c>
      <c r="BP268" s="5">
        <v>34560</v>
      </c>
      <c r="BS268" s="5">
        <v>41</v>
      </c>
      <c r="BT268" s="5">
        <v>18</v>
      </c>
      <c r="BU268" s="5">
        <v>2</v>
      </c>
      <c r="BV268" s="5">
        <v>12960</v>
      </c>
      <c r="BW268" s="5">
        <v>12960</v>
      </c>
    </row>
    <row r="269" spans="1:35">
      <c r="A269" s="5" t="s">
        <v>397</v>
      </c>
      <c r="B269" s="5">
        <v>2143014315</v>
      </c>
      <c r="C269" s="5" t="s">
        <v>401</v>
      </c>
      <c r="D269" s="5" t="s">
        <v>398</v>
      </c>
      <c r="E269" s="5" t="s">
        <v>998</v>
      </c>
      <c r="F269" s="5" t="s">
        <v>999</v>
      </c>
      <c r="G269" s="5" t="s">
        <v>399</v>
      </c>
      <c r="H269" s="23">
        <f>VLOOKUP($B269,'2022年下学期'!$B:$AE,16,FALSE)</f>
        <v>0</v>
      </c>
      <c r="I269" s="23">
        <f>VLOOKUP($B269,'2022年下学期'!$B:$AE,17,FALSE)</f>
        <v>0</v>
      </c>
      <c r="J269" s="23">
        <f>VLOOKUP($B269,'2022年下学期'!$B:$AE,18,FALSE)</f>
        <v>0</v>
      </c>
      <c r="K269" s="23">
        <f t="shared" si="28"/>
        <v>11</v>
      </c>
      <c r="L269" s="23">
        <f t="shared" si="29"/>
        <v>1</v>
      </c>
      <c r="M269" s="23">
        <f t="shared" si="30"/>
        <v>1</v>
      </c>
      <c r="N269" s="5">
        <v>11</v>
      </c>
      <c r="O269" s="5">
        <v>1</v>
      </c>
      <c r="P269" s="5">
        <v>1</v>
      </c>
      <c r="Q269" s="5" t="s">
        <v>455</v>
      </c>
      <c r="R269" s="5">
        <v>0</v>
      </c>
      <c r="S269" s="5">
        <v>0</v>
      </c>
      <c r="T269" s="5">
        <v>1</v>
      </c>
      <c r="U269" s="5">
        <v>1</v>
      </c>
      <c r="W269" s="5">
        <f t="shared" si="31"/>
        <v>2200</v>
      </c>
      <c r="X269" s="5">
        <f t="shared" si="32"/>
        <v>2200</v>
      </c>
      <c r="Y269" s="5">
        <f t="shared" si="33"/>
        <v>0</v>
      </c>
      <c r="AA269" s="5">
        <f t="shared" si="34"/>
        <v>2200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</row>
    <row r="270" spans="1:77">
      <c r="A270" s="5" t="s">
        <v>397</v>
      </c>
      <c r="B270" s="5">
        <v>2143014318</v>
      </c>
      <c r="C270" s="5" t="s">
        <v>402</v>
      </c>
      <c r="D270" s="5" t="s">
        <v>402</v>
      </c>
      <c r="E270" s="5" t="s">
        <v>37</v>
      </c>
      <c r="G270" s="5" t="s">
        <v>399</v>
      </c>
      <c r="H270" s="23">
        <f>VLOOKUP($B270,'2022年下学期'!$B:$AE,16,FALSE)</f>
        <v>49</v>
      </c>
      <c r="I270" s="23">
        <f>VLOOKUP($B270,'2022年下学期'!$B:$AE,17,FALSE)</f>
        <v>6</v>
      </c>
      <c r="J270" s="23">
        <f>VLOOKUP($B270,'2022年下学期'!$B:$AE,18,FALSE)</f>
        <v>9</v>
      </c>
      <c r="K270" s="23">
        <f t="shared" si="28"/>
        <v>54</v>
      </c>
      <c r="L270" s="23">
        <f t="shared" si="29"/>
        <v>6</v>
      </c>
      <c r="M270" s="23">
        <f t="shared" si="30"/>
        <v>9</v>
      </c>
      <c r="N270" s="5">
        <v>54</v>
      </c>
      <c r="O270" s="5">
        <v>6</v>
      </c>
      <c r="P270" s="5">
        <v>9</v>
      </c>
      <c r="Q270" s="5" t="s">
        <v>447</v>
      </c>
      <c r="R270" s="5">
        <v>0</v>
      </c>
      <c r="S270" s="5">
        <v>0</v>
      </c>
      <c r="T270" s="5">
        <v>6</v>
      </c>
      <c r="U270" s="5">
        <v>9</v>
      </c>
      <c r="W270" s="5">
        <f t="shared" si="31"/>
        <v>13800</v>
      </c>
      <c r="X270" s="5">
        <f t="shared" si="32"/>
        <v>3490</v>
      </c>
      <c r="Y270" s="5">
        <f t="shared" si="33"/>
        <v>13800</v>
      </c>
      <c r="AA270" s="5">
        <f t="shared" si="34"/>
        <v>27600</v>
      </c>
      <c r="AB270" s="5">
        <v>52</v>
      </c>
      <c r="AC270" s="5">
        <v>39</v>
      </c>
      <c r="AD270" s="5">
        <v>12</v>
      </c>
      <c r="AE270" s="5">
        <v>28080</v>
      </c>
      <c r="AF270" s="5">
        <v>28080</v>
      </c>
      <c r="AG270" s="5">
        <v>0</v>
      </c>
      <c r="AH270" s="5">
        <v>0</v>
      </c>
      <c r="AI270" s="5">
        <v>2340</v>
      </c>
      <c r="AJ270" s="5">
        <v>7</v>
      </c>
      <c r="AK270" s="5">
        <v>6</v>
      </c>
      <c r="AL270" s="5">
        <v>2</v>
      </c>
      <c r="AM270" s="5">
        <v>4320</v>
      </c>
      <c r="AN270" s="5">
        <v>4320</v>
      </c>
      <c r="AO270" s="5">
        <v>0</v>
      </c>
      <c r="AP270" s="5">
        <v>0</v>
      </c>
      <c r="AQ270" s="5">
        <v>8</v>
      </c>
      <c r="AR270" s="5">
        <v>4</v>
      </c>
      <c r="AS270" s="5">
        <v>2</v>
      </c>
      <c r="AT270" s="5">
        <v>2880</v>
      </c>
      <c r="AU270" s="5">
        <v>2880</v>
      </c>
      <c r="AV270" s="5">
        <v>0</v>
      </c>
      <c r="AW270" s="5">
        <v>0</v>
      </c>
      <c r="AX270" s="5">
        <v>11</v>
      </c>
      <c r="AY270" s="5">
        <v>9</v>
      </c>
      <c r="AZ270" s="5">
        <v>2</v>
      </c>
      <c r="BA270" s="5">
        <v>6480</v>
      </c>
      <c r="BB270" s="5">
        <v>6480</v>
      </c>
      <c r="BC270" s="5">
        <v>0</v>
      </c>
      <c r="BD270" s="5">
        <v>0</v>
      </c>
      <c r="BE270" s="5">
        <v>7</v>
      </c>
      <c r="BF270" s="5">
        <v>5</v>
      </c>
      <c r="BG270" s="5">
        <v>2</v>
      </c>
      <c r="BH270" s="5">
        <v>3600</v>
      </c>
      <c r="BI270" s="5">
        <v>3600</v>
      </c>
      <c r="BJ270" s="5">
        <v>0</v>
      </c>
      <c r="BK270" s="5">
        <v>0</v>
      </c>
      <c r="BL270" s="5">
        <v>10</v>
      </c>
      <c r="BM270" s="5">
        <v>8</v>
      </c>
      <c r="BN270" s="5">
        <v>2</v>
      </c>
      <c r="BO270" s="5">
        <v>5760</v>
      </c>
      <c r="BP270" s="5">
        <v>5760</v>
      </c>
      <c r="BQ270" s="5">
        <v>0</v>
      </c>
      <c r="BR270" s="5">
        <v>0</v>
      </c>
      <c r="BS270" s="5">
        <v>9</v>
      </c>
      <c r="BT270" s="5">
        <v>7</v>
      </c>
      <c r="BU270" s="5">
        <v>2</v>
      </c>
      <c r="BV270" s="5">
        <v>5040</v>
      </c>
      <c r="BW270" s="5">
        <v>5040</v>
      </c>
      <c r="BX270" s="5">
        <v>0</v>
      </c>
      <c r="BY270" s="5">
        <v>0</v>
      </c>
    </row>
    <row r="271" spans="1:77">
      <c r="A271" s="5" t="s">
        <v>397</v>
      </c>
      <c r="B271" s="5">
        <v>2143014320</v>
      </c>
      <c r="C271" s="5" t="s">
        <v>403</v>
      </c>
      <c r="D271" s="5" t="s">
        <v>403</v>
      </c>
      <c r="E271" s="5" t="s">
        <v>37</v>
      </c>
      <c r="G271" s="5" t="s">
        <v>399</v>
      </c>
      <c r="H271" s="23">
        <f>VLOOKUP($B271,'2022年下学期'!$B:$AE,16,FALSE)</f>
        <v>26</v>
      </c>
      <c r="I271" s="23">
        <f>VLOOKUP($B271,'2022年下学期'!$B:$AE,17,FALSE)</f>
        <v>6</v>
      </c>
      <c r="J271" s="23">
        <f>VLOOKUP($B271,'2022年下学期'!$B:$AE,18,FALSE)</f>
        <v>9</v>
      </c>
      <c r="K271" s="23">
        <f t="shared" si="28"/>
        <v>42</v>
      </c>
      <c r="L271" s="23">
        <f t="shared" si="29"/>
        <v>6</v>
      </c>
      <c r="M271" s="23">
        <f t="shared" si="30"/>
        <v>10</v>
      </c>
      <c r="N271" s="5">
        <v>42</v>
      </c>
      <c r="O271" s="5">
        <v>6</v>
      </c>
      <c r="P271" s="5">
        <v>10</v>
      </c>
      <c r="Q271" s="5" t="s">
        <v>447</v>
      </c>
      <c r="R271" s="5">
        <v>0</v>
      </c>
      <c r="S271" s="5">
        <v>0</v>
      </c>
      <c r="T271" s="5">
        <v>6</v>
      </c>
      <c r="U271" s="5">
        <v>10</v>
      </c>
      <c r="W271" s="5">
        <f t="shared" si="31"/>
        <v>14000</v>
      </c>
      <c r="X271" s="5">
        <f t="shared" si="32"/>
        <v>4515.55555555556</v>
      </c>
      <c r="Y271" s="5">
        <f t="shared" si="33"/>
        <v>13800</v>
      </c>
      <c r="AA271" s="5">
        <f t="shared" si="34"/>
        <v>27800</v>
      </c>
      <c r="AB271" s="5">
        <v>41</v>
      </c>
      <c r="AC271" s="5">
        <v>37</v>
      </c>
      <c r="AD271" s="5">
        <v>9</v>
      </c>
      <c r="AE271" s="5">
        <v>26640</v>
      </c>
      <c r="AF271" s="5">
        <v>26640</v>
      </c>
      <c r="AG271" s="5">
        <v>0</v>
      </c>
      <c r="AH271" s="5">
        <v>0</v>
      </c>
      <c r="AI271" s="5">
        <v>2960</v>
      </c>
      <c r="AJ271" s="5">
        <v>2</v>
      </c>
      <c r="AK271" s="5">
        <v>1</v>
      </c>
      <c r="AL271" s="5">
        <v>1</v>
      </c>
      <c r="AM271" s="5">
        <v>720</v>
      </c>
      <c r="AN271" s="5">
        <v>720</v>
      </c>
      <c r="AO271" s="5">
        <v>0</v>
      </c>
      <c r="AP271" s="5">
        <v>0</v>
      </c>
      <c r="AQ271" s="5">
        <v>9</v>
      </c>
      <c r="AR271" s="5">
        <v>9</v>
      </c>
      <c r="AS271" s="5">
        <v>1</v>
      </c>
      <c r="AT271" s="5">
        <v>6480</v>
      </c>
      <c r="AU271" s="5">
        <v>6480</v>
      </c>
      <c r="AV271" s="5">
        <v>0</v>
      </c>
      <c r="AW271" s="5">
        <v>0</v>
      </c>
      <c r="AX271" s="5">
        <v>7</v>
      </c>
      <c r="AY271" s="5">
        <v>7</v>
      </c>
      <c r="AZ271" s="5">
        <v>1.5</v>
      </c>
      <c r="BA271" s="5">
        <v>5040</v>
      </c>
      <c r="BB271" s="5">
        <v>5040</v>
      </c>
      <c r="BC271" s="5">
        <v>0</v>
      </c>
      <c r="BD271" s="5">
        <v>0</v>
      </c>
      <c r="BE271" s="5">
        <v>6</v>
      </c>
      <c r="BF271" s="5">
        <v>5</v>
      </c>
      <c r="BG271" s="5">
        <v>1.5</v>
      </c>
      <c r="BH271" s="5">
        <v>3600</v>
      </c>
      <c r="BI271" s="5">
        <v>3600</v>
      </c>
      <c r="BJ271" s="5">
        <v>0</v>
      </c>
      <c r="BK271" s="5">
        <v>0</v>
      </c>
      <c r="BL271" s="5">
        <v>5</v>
      </c>
      <c r="BM271" s="5">
        <v>5</v>
      </c>
      <c r="BN271" s="5">
        <v>2</v>
      </c>
      <c r="BO271" s="5">
        <v>3600</v>
      </c>
      <c r="BP271" s="5">
        <v>3600</v>
      </c>
      <c r="BQ271" s="5">
        <v>0</v>
      </c>
      <c r="BR271" s="5">
        <v>0</v>
      </c>
      <c r="BS271" s="5">
        <v>12</v>
      </c>
      <c r="BT271" s="5">
        <v>10</v>
      </c>
      <c r="BU271" s="5">
        <v>2</v>
      </c>
      <c r="BV271" s="5">
        <v>7200</v>
      </c>
      <c r="BW271" s="5">
        <v>7200</v>
      </c>
      <c r="BX271" s="5">
        <v>0</v>
      </c>
      <c r="BY271" s="5">
        <v>0</v>
      </c>
    </row>
    <row r="272" spans="1:75">
      <c r="A272" s="5" t="s">
        <v>397</v>
      </c>
      <c r="B272" s="5">
        <v>2143014321</v>
      </c>
      <c r="C272" s="5" t="s">
        <v>404</v>
      </c>
      <c r="D272" s="5" t="s">
        <v>404</v>
      </c>
      <c r="E272" s="5" t="s">
        <v>37</v>
      </c>
      <c r="G272" s="5" t="s">
        <v>399</v>
      </c>
      <c r="H272" s="23">
        <f>VLOOKUP($B272,'2022年下学期'!$B:$AE,16,FALSE)</f>
        <v>49</v>
      </c>
      <c r="I272" s="23">
        <f>VLOOKUP($B272,'2022年下学期'!$B:$AE,17,FALSE)</f>
        <v>6</v>
      </c>
      <c r="J272" s="23">
        <f>VLOOKUP($B272,'2022年下学期'!$B:$AE,18,FALSE)</f>
        <v>9</v>
      </c>
      <c r="K272" s="23">
        <f t="shared" si="28"/>
        <v>70</v>
      </c>
      <c r="L272" s="23">
        <f t="shared" si="29"/>
        <v>6</v>
      </c>
      <c r="M272" s="23">
        <f t="shared" si="30"/>
        <v>11</v>
      </c>
      <c r="N272" s="5">
        <v>70</v>
      </c>
      <c r="O272" s="5">
        <v>6</v>
      </c>
      <c r="P272" s="5">
        <v>11</v>
      </c>
      <c r="Q272" s="5" t="s">
        <v>447</v>
      </c>
      <c r="R272" s="5">
        <v>0</v>
      </c>
      <c r="S272" s="5">
        <v>0</v>
      </c>
      <c r="T272" s="5">
        <v>6</v>
      </c>
      <c r="U272" s="5">
        <v>11</v>
      </c>
      <c r="W272" s="5">
        <f t="shared" si="31"/>
        <v>14200</v>
      </c>
      <c r="X272" s="5">
        <f t="shared" si="32"/>
        <v>7085</v>
      </c>
      <c r="Y272" s="5">
        <f t="shared" si="33"/>
        <v>13800</v>
      </c>
      <c r="AA272" s="5">
        <f t="shared" si="34"/>
        <v>28000</v>
      </c>
      <c r="AB272" s="5">
        <v>65</v>
      </c>
      <c r="AC272" s="5">
        <v>59</v>
      </c>
      <c r="AD272" s="5">
        <v>8</v>
      </c>
      <c r="AE272" s="5">
        <v>42480</v>
      </c>
      <c r="AF272" s="5">
        <v>42480</v>
      </c>
      <c r="AI272" s="5">
        <v>5310</v>
      </c>
      <c r="AQ272" s="5">
        <v>9</v>
      </c>
      <c r="AR272" s="5">
        <v>9</v>
      </c>
      <c r="AS272" s="5">
        <v>1</v>
      </c>
      <c r="AT272" s="5">
        <v>6480</v>
      </c>
      <c r="AU272" s="5">
        <v>6480</v>
      </c>
      <c r="AX272" s="5">
        <v>9</v>
      </c>
      <c r="AY272" s="5">
        <v>9</v>
      </c>
      <c r="AZ272" s="5">
        <v>1</v>
      </c>
      <c r="BA272" s="5">
        <v>6480</v>
      </c>
      <c r="BB272" s="5">
        <v>6480</v>
      </c>
      <c r="BE272" s="5">
        <v>10</v>
      </c>
      <c r="BF272" s="5">
        <v>10</v>
      </c>
      <c r="BG272" s="5">
        <v>2</v>
      </c>
      <c r="BH272" s="5">
        <v>7200</v>
      </c>
      <c r="BI272" s="5">
        <v>7200</v>
      </c>
      <c r="BL272" s="5">
        <v>19</v>
      </c>
      <c r="BM272" s="5">
        <v>15</v>
      </c>
      <c r="BN272" s="5">
        <v>2</v>
      </c>
      <c r="BO272" s="5">
        <v>10800</v>
      </c>
      <c r="BP272" s="5">
        <v>10800</v>
      </c>
      <c r="BS272" s="5">
        <v>18</v>
      </c>
      <c r="BT272" s="5">
        <v>16</v>
      </c>
      <c r="BU272" s="5">
        <v>2</v>
      </c>
      <c r="BV272" s="5">
        <v>11520</v>
      </c>
      <c r="BW272" s="5">
        <v>11520</v>
      </c>
    </row>
    <row r="273" spans="1:98">
      <c r="A273" s="5" t="s">
        <v>397</v>
      </c>
      <c r="B273" s="5">
        <v>3143014056</v>
      </c>
      <c r="C273" s="5" t="s">
        <v>405</v>
      </c>
      <c r="D273" s="5" t="s">
        <v>405</v>
      </c>
      <c r="E273" s="5" t="s">
        <v>37</v>
      </c>
      <c r="G273" s="5" t="s">
        <v>406</v>
      </c>
      <c r="H273" s="23">
        <f>VLOOKUP($B273,'2022年下学期'!$B:$AE,16,FALSE)</f>
        <v>369</v>
      </c>
      <c r="I273" s="23">
        <f>VLOOKUP($B273,'2022年下学期'!$B:$AE,17,FALSE)</f>
        <v>9</v>
      </c>
      <c r="J273" s="23">
        <f>VLOOKUP($B273,'2022年下学期'!$B:$AE,18,FALSE)</f>
        <v>30</v>
      </c>
      <c r="K273" s="23">
        <f t="shared" si="28"/>
        <v>417</v>
      </c>
      <c r="L273" s="23">
        <f t="shared" si="29"/>
        <v>10</v>
      </c>
      <c r="M273" s="23">
        <f t="shared" si="30"/>
        <v>33</v>
      </c>
      <c r="N273" s="5">
        <v>417</v>
      </c>
      <c r="O273" s="5">
        <v>0</v>
      </c>
      <c r="P273" s="5">
        <v>0</v>
      </c>
      <c r="Q273" s="5" t="s">
        <v>445</v>
      </c>
      <c r="R273" s="5">
        <v>10</v>
      </c>
      <c r="S273" s="5">
        <v>33</v>
      </c>
      <c r="T273" s="5">
        <v>10</v>
      </c>
      <c r="U273" s="5">
        <v>33</v>
      </c>
      <c r="W273" s="5">
        <f t="shared" si="31"/>
        <v>0</v>
      </c>
      <c r="X273" s="5">
        <f t="shared" si="32"/>
        <v>4327.25925925926</v>
      </c>
      <c r="Y273" s="5">
        <f t="shared" si="33"/>
        <v>0</v>
      </c>
      <c r="AA273" s="5">
        <f t="shared" si="34"/>
        <v>0</v>
      </c>
      <c r="AB273" s="5">
        <v>416</v>
      </c>
      <c r="AC273" s="5">
        <v>409</v>
      </c>
      <c r="AD273" s="5">
        <v>54</v>
      </c>
      <c r="AE273" s="5">
        <v>297040</v>
      </c>
      <c r="AF273" s="5">
        <v>233672</v>
      </c>
      <c r="AG273" s="5">
        <v>59408</v>
      </c>
      <c r="AH273" s="5">
        <v>3960</v>
      </c>
      <c r="AI273" s="5">
        <v>4327.25925925926</v>
      </c>
      <c r="BZ273" s="5">
        <v>107</v>
      </c>
      <c r="CA273" s="5">
        <v>105</v>
      </c>
      <c r="CB273" s="5">
        <v>17</v>
      </c>
      <c r="CC273" s="5">
        <v>76240</v>
      </c>
      <c r="CD273" s="5">
        <v>60992</v>
      </c>
      <c r="CE273" s="5">
        <v>15248</v>
      </c>
      <c r="CG273" s="5">
        <v>140</v>
      </c>
      <c r="CH273" s="5">
        <v>139</v>
      </c>
      <c r="CI273" s="5">
        <v>19</v>
      </c>
      <c r="CJ273" s="5">
        <v>100800</v>
      </c>
      <c r="CK273" s="5">
        <v>80640</v>
      </c>
      <c r="CL273" s="5">
        <v>20160</v>
      </c>
      <c r="CN273" s="5">
        <v>169</v>
      </c>
      <c r="CO273" s="5">
        <v>165</v>
      </c>
      <c r="CP273" s="5">
        <v>18</v>
      </c>
      <c r="CQ273" s="5">
        <v>120000</v>
      </c>
      <c r="CR273" s="5">
        <v>92040</v>
      </c>
      <c r="CS273" s="5">
        <v>24000</v>
      </c>
      <c r="CT273" s="5">
        <v>3960</v>
      </c>
    </row>
    <row r="274" spans="1:98">
      <c r="A274" s="5" t="s">
        <v>397</v>
      </c>
      <c r="B274" s="5">
        <v>3143014057</v>
      </c>
      <c r="C274" s="5" t="s">
        <v>407</v>
      </c>
      <c r="D274" s="5" t="s">
        <v>407</v>
      </c>
      <c r="E274" s="5" t="s">
        <v>37</v>
      </c>
      <c r="G274" s="5" t="s">
        <v>406</v>
      </c>
      <c r="H274" s="23">
        <f>VLOOKUP($B274,'2022年下学期'!$B:$AE,16,FALSE)</f>
        <v>132</v>
      </c>
      <c r="I274" s="23">
        <f>VLOOKUP($B274,'2022年下学期'!$B:$AE,17,FALSE)</f>
        <v>4</v>
      </c>
      <c r="J274" s="23">
        <f>VLOOKUP($B274,'2022年下学期'!$B:$AE,18,FALSE)</f>
        <v>15</v>
      </c>
      <c r="K274" s="23">
        <f t="shared" si="28"/>
        <v>167</v>
      </c>
      <c r="L274" s="23">
        <f t="shared" si="29"/>
        <v>5</v>
      </c>
      <c r="M274" s="23">
        <f t="shared" si="30"/>
        <v>14</v>
      </c>
      <c r="N274" s="5">
        <v>167</v>
      </c>
      <c r="O274" s="5">
        <v>0</v>
      </c>
      <c r="P274" s="5">
        <v>0</v>
      </c>
      <c r="Q274" s="5" t="s">
        <v>445</v>
      </c>
      <c r="R274" s="5">
        <v>5</v>
      </c>
      <c r="S274" s="5">
        <v>14</v>
      </c>
      <c r="T274" s="5">
        <v>5</v>
      </c>
      <c r="U274" s="5">
        <v>14</v>
      </c>
      <c r="W274" s="5">
        <f t="shared" si="31"/>
        <v>6400</v>
      </c>
      <c r="X274" s="5">
        <f t="shared" si="32"/>
        <v>3050.75862068966</v>
      </c>
      <c r="Y274" s="5">
        <f t="shared" si="33"/>
        <v>5500</v>
      </c>
      <c r="AA274" s="5">
        <f t="shared" si="34"/>
        <v>11900</v>
      </c>
      <c r="AB274" s="5">
        <v>162</v>
      </c>
      <c r="AC274" s="5">
        <v>113</v>
      </c>
      <c r="AD274" s="5">
        <v>29</v>
      </c>
      <c r="AE274" s="5">
        <v>83200</v>
      </c>
      <c r="AF274" s="5">
        <v>82072</v>
      </c>
      <c r="AG274" s="5">
        <v>0</v>
      </c>
      <c r="AH274" s="5">
        <v>1128</v>
      </c>
      <c r="AI274" s="5">
        <v>2830.06896551724</v>
      </c>
      <c r="BZ274" s="5">
        <v>44</v>
      </c>
      <c r="CA274" s="5">
        <v>31</v>
      </c>
      <c r="CB274" s="5">
        <v>7</v>
      </c>
      <c r="CC274" s="5">
        <v>22400</v>
      </c>
      <c r="CD274" s="5">
        <v>22400</v>
      </c>
      <c r="CE274" s="5">
        <v>0</v>
      </c>
      <c r="CF274" s="5">
        <v>0</v>
      </c>
      <c r="CG274" s="5">
        <v>54</v>
      </c>
      <c r="CH274" s="5">
        <v>35</v>
      </c>
      <c r="CI274" s="5">
        <v>8</v>
      </c>
      <c r="CJ274" s="5">
        <v>25840</v>
      </c>
      <c r="CK274" s="5">
        <v>25840</v>
      </c>
      <c r="CL274" s="5">
        <v>0</v>
      </c>
      <c r="CM274" s="5">
        <v>0</v>
      </c>
      <c r="CN274" s="5">
        <v>64</v>
      </c>
      <c r="CO274" s="5">
        <v>47</v>
      </c>
      <c r="CP274" s="5">
        <v>14</v>
      </c>
      <c r="CQ274" s="5">
        <v>34960</v>
      </c>
      <c r="CR274" s="5">
        <v>33832</v>
      </c>
      <c r="CS274" s="5">
        <v>0</v>
      </c>
      <c r="CT274" s="5">
        <v>1128</v>
      </c>
    </row>
    <row r="275" spans="1:98">
      <c r="A275" s="5" t="s">
        <v>397</v>
      </c>
      <c r="B275" s="5">
        <v>3143014058</v>
      </c>
      <c r="C275" s="5" t="s">
        <v>408</v>
      </c>
      <c r="D275" s="5" t="s">
        <v>408</v>
      </c>
      <c r="E275" s="5" t="s">
        <v>37</v>
      </c>
      <c r="G275" s="5" t="s">
        <v>406</v>
      </c>
      <c r="H275" s="23">
        <f>VLOOKUP($B275,'2022年下学期'!$B:$AE,16,FALSE)</f>
        <v>90</v>
      </c>
      <c r="I275" s="23">
        <f>VLOOKUP($B275,'2022年下学期'!$B:$AE,17,FALSE)</f>
        <v>9</v>
      </c>
      <c r="J275" s="23">
        <f>VLOOKUP($B275,'2022年下学期'!$B:$AE,18,FALSE)</f>
        <v>17</v>
      </c>
      <c r="K275" s="23">
        <f t="shared" si="28"/>
        <v>129</v>
      </c>
      <c r="L275" s="23">
        <f t="shared" si="29"/>
        <v>9</v>
      </c>
      <c r="M275" s="23">
        <f t="shared" si="30"/>
        <v>36</v>
      </c>
      <c r="N275" s="5">
        <v>129</v>
      </c>
      <c r="O275" s="5">
        <v>6</v>
      </c>
      <c r="P275" s="5">
        <v>18</v>
      </c>
      <c r="Q275" s="5" t="s">
        <v>460</v>
      </c>
      <c r="R275" s="5">
        <v>3</v>
      </c>
      <c r="S275" s="5">
        <v>18</v>
      </c>
      <c r="T275" s="5">
        <v>9</v>
      </c>
      <c r="U275" s="5">
        <v>36</v>
      </c>
      <c r="W275" s="5">
        <f t="shared" si="31"/>
        <v>12600</v>
      </c>
      <c r="X275" s="5">
        <f t="shared" si="32"/>
        <v>3858.3</v>
      </c>
      <c r="Y275" s="5">
        <f t="shared" si="33"/>
        <v>21400</v>
      </c>
      <c r="AA275" s="5">
        <f t="shared" si="34"/>
        <v>34000</v>
      </c>
      <c r="AB275" s="5">
        <v>122</v>
      </c>
      <c r="AC275" s="5">
        <v>86</v>
      </c>
      <c r="AD275" s="5">
        <v>16</v>
      </c>
      <c r="AE275" s="5">
        <v>61920</v>
      </c>
      <c r="AF275" s="5">
        <v>49132.8</v>
      </c>
      <c r="AG275" s="5">
        <v>12283.2</v>
      </c>
      <c r="AH275" s="5">
        <v>504</v>
      </c>
      <c r="AI275" s="5">
        <v>3070.8</v>
      </c>
      <c r="AJ275" s="5">
        <v>11</v>
      </c>
      <c r="AK275" s="5">
        <v>6</v>
      </c>
      <c r="AL275" s="5">
        <v>1</v>
      </c>
      <c r="AM275" s="5">
        <v>4320</v>
      </c>
      <c r="AN275" s="5">
        <v>3456</v>
      </c>
      <c r="AO275" s="5">
        <v>864</v>
      </c>
      <c r="AP275" s="5">
        <v>0</v>
      </c>
      <c r="AQ275" s="5">
        <v>6</v>
      </c>
      <c r="AR275" s="5">
        <v>5</v>
      </c>
      <c r="AS275" s="5">
        <v>1</v>
      </c>
      <c r="AT275" s="5">
        <v>3600</v>
      </c>
      <c r="AU275" s="5">
        <v>2880</v>
      </c>
      <c r="AV275" s="5">
        <v>720</v>
      </c>
      <c r="AW275" s="5">
        <v>0</v>
      </c>
      <c r="AX275" s="5">
        <v>11</v>
      </c>
      <c r="AY275" s="5">
        <v>8</v>
      </c>
      <c r="AZ275" s="5">
        <v>2</v>
      </c>
      <c r="BA275" s="5">
        <v>5760</v>
      </c>
      <c r="BB275" s="5">
        <v>4608</v>
      </c>
      <c r="BC275" s="5">
        <v>1152</v>
      </c>
      <c r="BD275" s="5">
        <v>0</v>
      </c>
      <c r="BE275" s="5">
        <v>8</v>
      </c>
      <c r="BF275" s="5">
        <v>6</v>
      </c>
      <c r="BG275" s="5">
        <v>2</v>
      </c>
      <c r="BH275" s="5">
        <v>4320</v>
      </c>
      <c r="BI275" s="5">
        <v>3456</v>
      </c>
      <c r="BJ275" s="5">
        <v>864</v>
      </c>
      <c r="BK275" s="5">
        <v>0</v>
      </c>
      <c r="BL275" s="5">
        <v>5</v>
      </c>
      <c r="BM275" s="5">
        <v>5</v>
      </c>
      <c r="BN275" s="5">
        <v>2</v>
      </c>
      <c r="BO275" s="5">
        <v>3600</v>
      </c>
      <c r="BP275" s="5">
        <v>2880</v>
      </c>
      <c r="BQ275" s="5">
        <v>720</v>
      </c>
      <c r="BR275" s="5">
        <v>0</v>
      </c>
      <c r="BS275" s="5">
        <v>13</v>
      </c>
      <c r="BT275" s="5">
        <v>12</v>
      </c>
      <c r="BU275" s="5">
        <v>2</v>
      </c>
      <c r="BV275" s="5">
        <v>8640</v>
      </c>
      <c r="BW275" s="5">
        <v>6912</v>
      </c>
      <c r="BX275" s="5">
        <v>1728</v>
      </c>
      <c r="BY275" s="5">
        <v>0</v>
      </c>
      <c r="BZ275" s="5">
        <v>14</v>
      </c>
      <c r="CA275" s="5">
        <v>12</v>
      </c>
      <c r="CB275" s="5">
        <v>5</v>
      </c>
      <c r="CC275" s="5">
        <v>8640</v>
      </c>
      <c r="CD275" s="5">
        <v>6912</v>
      </c>
      <c r="CE275" s="5">
        <v>1728</v>
      </c>
      <c r="CF275" s="5">
        <v>0</v>
      </c>
      <c r="CG275" s="5">
        <v>15</v>
      </c>
      <c r="CH275" s="5">
        <v>11</v>
      </c>
      <c r="CI275" s="5">
        <v>6</v>
      </c>
      <c r="CJ275" s="5">
        <v>7920</v>
      </c>
      <c r="CK275" s="5">
        <v>6336</v>
      </c>
      <c r="CL275" s="5">
        <v>1584</v>
      </c>
      <c r="CM275" s="5">
        <v>0</v>
      </c>
      <c r="CN275" s="5">
        <v>39</v>
      </c>
      <c r="CO275" s="5">
        <v>21</v>
      </c>
      <c r="CP275" s="5">
        <v>5</v>
      </c>
      <c r="CQ275" s="5">
        <v>15120</v>
      </c>
      <c r="CR275" s="5">
        <v>11692.8</v>
      </c>
      <c r="CS275" s="5">
        <v>2923.2</v>
      </c>
      <c r="CT275" s="5">
        <v>504</v>
      </c>
    </row>
    <row r="276" spans="1:95">
      <c r="A276" s="5" t="s">
        <v>409</v>
      </c>
      <c r="B276" s="5">
        <v>2143004722</v>
      </c>
      <c r="C276" s="5" t="s">
        <v>410</v>
      </c>
      <c r="D276" s="5" t="s">
        <v>410</v>
      </c>
      <c r="E276" s="5" t="s">
        <v>37</v>
      </c>
      <c r="G276" s="5" t="s">
        <v>411</v>
      </c>
      <c r="H276" s="23">
        <f>VLOOKUP($B276,'2022年下学期'!$B:$AE,16,FALSE)</f>
        <v>7</v>
      </c>
      <c r="I276" s="23">
        <f>VLOOKUP($B276,'2022年下学期'!$B:$AE,17,FALSE)</f>
        <v>2</v>
      </c>
      <c r="J276" s="23">
        <f>VLOOKUP($B276,'2022年下学期'!$B:$AE,18,FALSE)</f>
        <v>0</v>
      </c>
      <c r="K276" s="23">
        <f t="shared" si="28"/>
        <v>7</v>
      </c>
      <c r="L276" s="23">
        <f t="shared" si="29"/>
        <v>2</v>
      </c>
      <c r="M276" s="23">
        <f t="shared" si="30"/>
        <v>2</v>
      </c>
      <c r="N276" s="5">
        <v>7</v>
      </c>
      <c r="O276" s="5">
        <v>2</v>
      </c>
      <c r="P276" s="5">
        <v>2</v>
      </c>
      <c r="Q276" s="5" t="s">
        <v>455</v>
      </c>
      <c r="R276" s="5">
        <v>0</v>
      </c>
      <c r="S276" s="5">
        <v>0</v>
      </c>
      <c r="T276" s="5">
        <v>2</v>
      </c>
      <c r="U276" s="5">
        <v>2</v>
      </c>
      <c r="V276" s="5">
        <v>2500</v>
      </c>
      <c r="W276" s="5">
        <f t="shared" si="31"/>
        <v>2500</v>
      </c>
      <c r="X276" s="5">
        <f t="shared" si="32"/>
        <v>1250</v>
      </c>
      <c r="Y276" s="5">
        <f t="shared" si="33"/>
        <v>2500</v>
      </c>
      <c r="AA276" s="5">
        <f t="shared" si="34"/>
        <v>5000</v>
      </c>
      <c r="AB276" s="5">
        <v>4</v>
      </c>
      <c r="AC276" s="5">
        <v>2</v>
      </c>
      <c r="AD276" s="5">
        <v>0</v>
      </c>
      <c r="AE276" s="5">
        <v>1440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M276" s="5">
        <v>0</v>
      </c>
      <c r="AQ276" s="5">
        <v>0</v>
      </c>
      <c r="AR276" s="5">
        <v>0</v>
      </c>
      <c r="AT276" s="5">
        <v>0</v>
      </c>
      <c r="AX276" s="5">
        <v>2</v>
      </c>
      <c r="AY276" s="5">
        <v>0</v>
      </c>
      <c r="AZ276" s="5">
        <v>0</v>
      </c>
      <c r="BA276" s="5">
        <v>0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H276" s="5">
        <v>0</v>
      </c>
      <c r="BL276" s="5">
        <v>2</v>
      </c>
      <c r="BM276" s="5">
        <v>2</v>
      </c>
      <c r="BO276" s="5">
        <v>1440</v>
      </c>
      <c r="BV276" s="5">
        <v>0</v>
      </c>
      <c r="CC276" s="5">
        <v>0</v>
      </c>
      <c r="CJ276" s="5">
        <v>0</v>
      </c>
      <c r="CQ276" s="5">
        <v>0</v>
      </c>
    </row>
    <row r="277" spans="1:95">
      <c r="A277" s="5" t="s">
        <v>409</v>
      </c>
      <c r="B277" s="5">
        <v>2143012951</v>
      </c>
      <c r="C277" s="5" t="s">
        <v>412</v>
      </c>
      <c r="D277" s="5" t="s">
        <v>412</v>
      </c>
      <c r="E277" s="5" t="s">
        <v>37</v>
      </c>
      <c r="G277" s="5" t="s">
        <v>411</v>
      </c>
      <c r="H277" s="23">
        <f>VLOOKUP($B277,'2022年下学期'!$B:$AE,16,FALSE)</f>
        <v>128</v>
      </c>
      <c r="I277" s="23">
        <f>VLOOKUP($B277,'2022年下学期'!$B:$AE,17,FALSE)</f>
        <v>6</v>
      </c>
      <c r="J277" s="23">
        <f>VLOOKUP($B277,'2022年下学期'!$B:$AE,18,FALSE)</f>
        <v>11</v>
      </c>
      <c r="K277" s="23">
        <f t="shared" si="28"/>
        <v>140</v>
      </c>
      <c r="L277" s="23">
        <f t="shared" si="29"/>
        <v>6</v>
      </c>
      <c r="M277" s="23">
        <f t="shared" si="30"/>
        <v>9</v>
      </c>
      <c r="N277" s="5">
        <v>140</v>
      </c>
      <c r="O277" s="5">
        <v>6</v>
      </c>
      <c r="P277" s="5">
        <v>9</v>
      </c>
      <c r="Q277" s="5" t="s">
        <v>447</v>
      </c>
      <c r="R277" s="5">
        <v>0</v>
      </c>
      <c r="S277" s="5">
        <v>0</v>
      </c>
      <c r="T277" s="5">
        <v>6</v>
      </c>
      <c r="U277" s="5">
        <v>9</v>
      </c>
      <c r="W277" s="5">
        <f t="shared" si="31"/>
        <v>6900</v>
      </c>
      <c r="X277" s="5">
        <f t="shared" si="32"/>
        <v>9250.98</v>
      </c>
      <c r="Y277" s="5">
        <f t="shared" si="33"/>
        <v>7100</v>
      </c>
      <c r="AA277" s="5">
        <f t="shared" si="34"/>
        <v>14000</v>
      </c>
      <c r="AB277" s="5">
        <v>141</v>
      </c>
      <c r="AC277" s="5">
        <v>136</v>
      </c>
      <c r="AD277" s="5">
        <v>10</v>
      </c>
      <c r="AE277" s="5">
        <v>97920</v>
      </c>
      <c r="AF277" s="5">
        <v>85609.8</v>
      </c>
      <c r="AG277" s="5">
        <v>9046.2</v>
      </c>
      <c r="AH277" s="5">
        <v>3264</v>
      </c>
      <c r="AI277" s="5">
        <v>8560.98</v>
      </c>
      <c r="AJ277" s="5">
        <v>15</v>
      </c>
      <c r="AK277" s="5">
        <v>13</v>
      </c>
      <c r="AL277" s="5">
        <v>1</v>
      </c>
      <c r="AM277" s="5">
        <v>9360</v>
      </c>
      <c r="AN277" s="5">
        <v>8183.76</v>
      </c>
      <c r="AO277" s="5">
        <v>864.24</v>
      </c>
      <c r="AP277" s="5">
        <v>312</v>
      </c>
      <c r="AQ277" s="5">
        <v>19</v>
      </c>
      <c r="AR277" s="5">
        <v>19</v>
      </c>
      <c r="AS277" s="5">
        <v>1</v>
      </c>
      <c r="AT277" s="5">
        <v>13680</v>
      </c>
      <c r="AU277" s="5">
        <v>11960.12</v>
      </c>
      <c r="AV277" s="5">
        <v>1263.88</v>
      </c>
      <c r="AW277" s="5">
        <v>456</v>
      </c>
      <c r="AX277" s="5">
        <v>23</v>
      </c>
      <c r="AY277" s="5">
        <v>22</v>
      </c>
      <c r="AZ277" s="5">
        <v>2</v>
      </c>
      <c r="BA277" s="5">
        <v>15840</v>
      </c>
      <c r="BB277" s="5">
        <v>13848.56</v>
      </c>
      <c r="BC277" s="5">
        <v>1463.44</v>
      </c>
      <c r="BD277" s="5">
        <v>528</v>
      </c>
      <c r="BE277" s="5">
        <v>24</v>
      </c>
      <c r="BF277" s="5">
        <v>24</v>
      </c>
      <c r="BG277" s="5">
        <v>2</v>
      </c>
      <c r="BH277" s="5">
        <v>17280</v>
      </c>
      <c r="BI277" s="5">
        <v>15107.52</v>
      </c>
      <c r="BJ277" s="5">
        <v>1596.48</v>
      </c>
      <c r="BK277" s="5">
        <v>576</v>
      </c>
      <c r="BL277" s="5">
        <v>31</v>
      </c>
      <c r="BM277" s="5">
        <v>29</v>
      </c>
      <c r="BN277" s="5">
        <v>2</v>
      </c>
      <c r="BO277" s="5">
        <v>20880</v>
      </c>
      <c r="BP277" s="5">
        <v>18254.92</v>
      </c>
      <c r="BQ277" s="5">
        <v>1929.08</v>
      </c>
      <c r="BR277" s="5">
        <v>696</v>
      </c>
      <c r="BS277" s="5">
        <v>29</v>
      </c>
      <c r="BT277" s="5">
        <v>29</v>
      </c>
      <c r="BU277" s="5">
        <v>2</v>
      </c>
      <c r="BV277" s="5">
        <v>20880</v>
      </c>
      <c r="BW277" s="5">
        <v>18254.92</v>
      </c>
      <c r="BX277" s="5">
        <v>1929.08</v>
      </c>
      <c r="BY277" s="5">
        <v>696</v>
      </c>
      <c r="CC277" s="5">
        <v>0</v>
      </c>
      <c r="CJ277" s="5">
        <v>0</v>
      </c>
      <c r="CQ277" s="5">
        <v>0</v>
      </c>
    </row>
    <row r="278" spans="1:95">
      <c r="A278" s="5" t="s">
        <v>409</v>
      </c>
      <c r="B278" s="5">
        <v>2143012952</v>
      </c>
      <c r="C278" s="5" t="s">
        <v>413</v>
      </c>
      <c r="D278" s="5" t="s">
        <v>413</v>
      </c>
      <c r="E278" s="5" t="s">
        <v>37</v>
      </c>
      <c r="G278" s="5" t="s">
        <v>411</v>
      </c>
      <c r="H278" s="23">
        <f>VLOOKUP($B278,'2022年下学期'!$B:$AE,16,FALSE)</f>
        <v>143</v>
      </c>
      <c r="I278" s="23">
        <f>VLOOKUP($B278,'2022年下学期'!$B:$AE,17,FALSE)</f>
        <v>6</v>
      </c>
      <c r="J278" s="23">
        <f>VLOOKUP($B278,'2022年下学期'!$B:$AE,18,FALSE)</f>
        <v>11</v>
      </c>
      <c r="K278" s="23">
        <f t="shared" si="28"/>
        <v>158</v>
      </c>
      <c r="L278" s="23">
        <f t="shared" si="29"/>
        <v>6</v>
      </c>
      <c r="M278" s="23">
        <f t="shared" si="30"/>
        <v>10</v>
      </c>
      <c r="N278" s="5">
        <v>158</v>
      </c>
      <c r="O278" s="5">
        <v>6</v>
      </c>
      <c r="P278" s="5">
        <v>10</v>
      </c>
      <c r="Q278" s="5" t="s">
        <v>447</v>
      </c>
      <c r="R278" s="5">
        <v>0</v>
      </c>
      <c r="S278" s="5">
        <v>0</v>
      </c>
      <c r="T278" s="5">
        <v>6</v>
      </c>
      <c r="U278" s="5">
        <v>10</v>
      </c>
      <c r="W278" s="5">
        <f t="shared" si="31"/>
        <v>7000</v>
      </c>
      <c r="X278" s="5">
        <f t="shared" si="32"/>
        <v>11070.4</v>
      </c>
      <c r="Y278" s="5">
        <f t="shared" si="33"/>
        <v>7100</v>
      </c>
      <c r="AA278" s="5">
        <f t="shared" si="34"/>
        <v>14100</v>
      </c>
      <c r="AB278" s="5">
        <v>157</v>
      </c>
      <c r="AC278" s="5">
        <v>149</v>
      </c>
      <c r="AD278" s="5">
        <v>10</v>
      </c>
      <c r="AE278" s="5">
        <v>107280</v>
      </c>
      <c r="AF278" s="5">
        <v>103704</v>
      </c>
      <c r="AG278" s="5">
        <v>0</v>
      </c>
      <c r="AH278" s="5">
        <v>3576</v>
      </c>
      <c r="AI278" s="5">
        <v>10370.4</v>
      </c>
      <c r="AJ278" s="5">
        <v>15</v>
      </c>
      <c r="AK278" s="5">
        <v>13</v>
      </c>
      <c r="AL278" s="5">
        <v>1</v>
      </c>
      <c r="AM278" s="5">
        <v>9360</v>
      </c>
      <c r="AN278" s="5">
        <v>9048</v>
      </c>
      <c r="AP278" s="5">
        <v>312</v>
      </c>
      <c r="AQ278" s="5">
        <v>21</v>
      </c>
      <c r="AR278" s="5">
        <v>17</v>
      </c>
      <c r="AS278" s="5">
        <v>1</v>
      </c>
      <c r="AT278" s="5">
        <v>12240</v>
      </c>
      <c r="AU278" s="5">
        <v>11832</v>
      </c>
      <c r="AW278" s="5">
        <v>408</v>
      </c>
      <c r="AX278" s="5">
        <v>28</v>
      </c>
      <c r="AY278" s="5">
        <v>27</v>
      </c>
      <c r="AZ278" s="5">
        <v>2</v>
      </c>
      <c r="BA278" s="5">
        <v>19440</v>
      </c>
      <c r="BB278" s="5">
        <v>18792</v>
      </c>
      <c r="BD278" s="5">
        <v>648</v>
      </c>
      <c r="BE278" s="5">
        <v>28</v>
      </c>
      <c r="BF278" s="5">
        <v>28</v>
      </c>
      <c r="BG278" s="5">
        <v>2</v>
      </c>
      <c r="BH278" s="5">
        <v>20160</v>
      </c>
      <c r="BI278" s="5">
        <v>19488</v>
      </c>
      <c r="BK278" s="5">
        <v>672</v>
      </c>
      <c r="BL278" s="5">
        <v>30</v>
      </c>
      <c r="BM278" s="5">
        <v>30</v>
      </c>
      <c r="BN278" s="5">
        <v>2</v>
      </c>
      <c r="BO278" s="5">
        <v>21600</v>
      </c>
      <c r="BP278" s="5">
        <v>20880</v>
      </c>
      <c r="BR278" s="5">
        <v>720</v>
      </c>
      <c r="BS278" s="5">
        <v>35</v>
      </c>
      <c r="BT278" s="5">
        <v>34</v>
      </c>
      <c r="BU278" s="5">
        <v>2</v>
      </c>
      <c r="BV278" s="5">
        <v>24480</v>
      </c>
      <c r="BW278" s="5">
        <v>23664</v>
      </c>
      <c r="BY278" s="5">
        <v>816</v>
      </c>
      <c r="CC278" s="5">
        <v>0</v>
      </c>
      <c r="CJ278" s="5">
        <v>0</v>
      </c>
      <c r="CQ278" s="5">
        <v>0</v>
      </c>
    </row>
    <row r="279" spans="1:95">
      <c r="A279" s="5" t="s">
        <v>409</v>
      </c>
      <c r="B279" s="5">
        <v>2143012953</v>
      </c>
      <c r="C279" s="5" t="s">
        <v>414</v>
      </c>
      <c r="D279" s="5" t="s">
        <v>414</v>
      </c>
      <c r="E279" s="5" t="s">
        <v>37</v>
      </c>
      <c r="G279" s="5" t="s">
        <v>411</v>
      </c>
      <c r="H279" s="23">
        <f>VLOOKUP($B279,'2022年下学期'!$B:$AE,16,FALSE)</f>
        <v>124</v>
      </c>
      <c r="I279" s="23">
        <f>VLOOKUP($B279,'2022年下学期'!$B:$AE,17,FALSE)</f>
        <v>6</v>
      </c>
      <c r="J279" s="23">
        <f>VLOOKUP($B279,'2022年下学期'!$B:$AE,18,FALSE)</f>
        <v>15</v>
      </c>
      <c r="K279" s="23">
        <f t="shared" si="28"/>
        <v>162</v>
      </c>
      <c r="L279" s="23">
        <f t="shared" si="29"/>
        <v>6</v>
      </c>
      <c r="M279" s="23">
        <f t="shared" si="30"/>
        <v>13</v>
      </c>
      <c r="N279" s="5">
        <v>162</v>
      </c>
      <c r="O279" s="5">
        <v>6</v>
      </c>
      <c r="P279" s="5">
        <v>13</v>
      </c>
      <c r="Q279" s="5" t="s">
        <v>447</v>
      </c>
      <c r="R279" s="5">
        <v>0</v>
      </c>
      <c r="S279" s="5">
        <v>0</v>
      </c>
      <c r="T279" s="5">
        <v>6</v>
      </c>
      <c r="U279" s="5">
        <v>13</v>
      </c>
      <c r="W279" s="5">
        <f t="shared" si="31"/>
        <v>7300</v>
      </c>
      <c r="X279" s="5">
        <f t="shared" si="32"/>
        <v>8960.33333333333</v>
      </c>
      <c r="Y279" s="5">
        <f t="shared" si="33"/>
        <v>7500</v>
      </c>
      <c r="AA279" s="5">
        <f t="shared" si="34"/>
        <v>14800</v>
      </c>
      <c r="AB279" s="5">
        <v>153</v>
      </c>
      <c r="AC279" s="5">
        <v>144</v>
      </c>
      <c r="AD279" s="5">
        <v>12</v>
      </c>
      <c r="AE279" s="5">
        <v>103680</v>
      </c>
      <c r="AF279" s="5">
        <v>100224</v>
      </c>
      <c r="AG279" s="5">
        <v>0</v>
      </c>
      <c r="AH279" s="5">
        <v>3456</v>
      </c>
      <c r="AI279" s="5">
        <v>8352</v>
      </c>
      <c r="AJ279" s="5">
        <v>12</v>
      </c>
      <c r="AK279" s="5">
        <v>11</v>
      </c>
      <c r="AL279" s="5">
        <v>2</v>
      </c>
      <c r="AM279" s="5">
        <v>7920</v>
      </c>
      <c r="AN279" s="5">
        <v>7656</v>
      </c>
      <c r="AP279" s="5">
        <v>264</v>
      </c>
      <c r="AQ279" s="5">
        <v>19</v>
      </c>
      <c r="AR279" s="5">
        <v>19</v>
      </c>
      <c r="AS279" s="5">
        <v>2</v>
      </c>
      <c r="AT279" s="5">
        <v>13680</v>
      </c>
      <c r="AU279" s="5">
        <v>13224</v>
      </c>
      <c r="AW279" s="5">
        <v>456</v>
      </c>
      <c r="AX279" s="5">
        <v>25</v>
      </c>
      <c r="AY279" s="5">
        <v>21</v>
      </c>
      <c r="AZ279" s="5">
        <v>2</v>
      </c>
      <c r="BA279" s="5">
        <v>15120</v>
      </c>
      <c r="BB279" s="5">
        <v>14616</v>
      </c>
      <c r="BD279" s="5">
        <v>504</v>
      </c>
      <c r="BE279" s="5">
        <v>31</v>
      </c>
      <c r="BF279" s="5">
        <v>30</v>
      </c>
      <c r="BG279" s="5">
        <v>2</v>
      </c>
      <c r="BH279" s="5">
        <v>21600</v>
      </c>
      <c r="BI279" s="5">
        <v>20880</v>
      </c>
      <c r="BK279" s="5">
        <v>720</v>
      </c>
      <c r="BL279" s="5">
        <v>36</v>
      </c>
      <c r="BM279" s="5">
        <v>35</v>
      </c>
      <c r="BN279" s="5">
        <v>2</v>
      </c>
      <c r="BO279" s="5">
        <v>25200</v>
      </c>
      <c r="BP279" s="5">
        <v>24360</v>
      </c>
      <c r="BR279" s="5">
        <v>840</v>
      </c>
      <c r="BS279" s="5">
        <v>30</v>
      </c>
      <c r="BT279" s="5">
        <v>28</v>
      </c>
      <c r="BU279" s="5">
        <v>2</v>
      </c>
      <c r="BV279" s="5">
        <v>20160</v>
      </c>
      <c r="BW279" s="5">
        <v>19488</v>
      </c>
      <c r="BY279" s="5">
        <v>672</v>
      </c>
      <c r="CC279" s="5">
        <v>0</v>
      </c>
      <c r="CJ279" s="5">
        <v>0</v>
      </c>
      <c r="CQ279" s="5">
        <v>0</v>
      </c>
    </row>
    <row r="280" s="23" customFormat="1" spans="1:95">
      <c r="A280" s="23" t="s">
        <v>409</v>
      </c>
      <c r="B280" s="23">
        <v>2143012955</v>
      </c>
      <c r="C280" s="23" t="s">
        <v>415</v>
      </c>
      <c r="D280" s="23" t="s">
        <v>415</v>
      </c>
      <c r="E280" s="5" t="s">
        <v>37</v>
      </c>
      <c r="G280" s="23" t="s">
        <v>411</v>
      </c>
      <c r="H280" s="23">
        <f>VLOOKUP($B280,'2022年下学期'!$B:$AE,16,FALSE)</f>
        <v>195</v>
      </c>
      <c r="I280" s="23">
        <f>VLOOKUP($B280,'2022年下学期'!$B:$AE,17,FALSE)</f>
        <v>6</v>
      </c>
      <c r="J280" s="23">
        <f>VLOOKUP($B280,'2022年下学期'!$B:$AE,18,FALSE)</f>
        <v>11</v>
      </c>
      <c r="K280" s="23">
        <f t="shared" si="28"/>
        <v>192</v>
      </c>
      <c r="L280" s="23">
        <f t="shared" si="29"/>
        <v>6</v>
      </c>
      <c r="M280" s="23">
        <f t="shared" si="30"/>
        <v>10</v>
      </c>
      <c r="N280" s="23">
        <v>192</v>
      </c>
      <c r="O280" s="23">
        <v>6</v>
      </c>
      <c r="P280" s="23">
        <v>10</v>
      </c>
      <c r="Q280" s="23" t="s">
        <v>447</v>
      </c>
      <c r="R280" s="23">
        <v>0</v>
      </c>
      <c r="S280" s="23">
        <v>0</v>
      </c>
      <c r="T280" s="23">
        <v>6</v>
      </c>
      <c r="U280" s="23">
        <v>10</v>
      </c>
      <c r="W280" s="23">
        <f t="shared" si="31"/>
        <v>7000</v>
      </c>
      <c r="X280" s="23">
        <f t="shared" si="32"/>
        <v>15888</v>
      </c>
      <c r="Y280" s="23">
        <f t="shared" si="33"/>
        <v>7100</v>
      </c>
      <c r="AA280" s="23">
        <f t="shared" si="34"/>
        <v>14100</v>
      </c>
      <c r="AB280" s="23">
        <v>192</v>
      </c>
      <c r="AC280" s="23">
        <v>191</v>
      </c>
      <c r="AD280" s="23">
        <v>9</v>
      </c>
      <c r="AE280" s="23">
        <v>137520</v>
      </c>
      <c r="AF280" s="23">
        <v>135992</v>
      </c>
      <c r="AG280" s="23">
        <v>0</v>
      </c>
      <c r="AH280" s="23">
        <v>1528</v>
      </c>
      <c r="AI280" s="23">
        <v>15110.2222222222</v>
      </c>
      <c r="AJ280" s="23">
        <v>30</v>
      </c>
      <c r="AK280" s="23">
        <v>30</v>
      </c>
      <c r="AL280" s="23">
        <v>1</v>
      </c>
      <c r="AM280" s="23">
        <v>21600</v>
      </c>
      <c r="AN280" s="23">
        <v>21360</v>
      </c>
      <c r="AP280" s="23">
        <v>240</v>
      </c>
      <c r="AQ280" s="23">
        <v>35</v>
      </c>
      <c r="AR280" s="23">
        <v>34</v>
      </c>
      <c r="AS280" s="23">
        <v>2</v>
      </c>
      <c r="AT280" s="23">
        <v>24480</v>
      </c>
      <c r="AU280" s="23">
        <v>24208</v>
      </c>
      <c r="AW280" s="23">
        <v>272</v>
      </c>
      <c r="AX280" s="23">
        <v>36</v>
      </c>
      <c r="AY280" s="23">
        <v>36</v>
      </c>
      <c r="AZ280" s="23">
        <v>1</v>
      </c>
      <c r="BA280" s="23">
        <v>25920</v>
      </c>
      <c r="BB280" s="23">
        <v>25632</v>
      </c>
      <c r="BD280" s="23">
        <v>288</v>
      </c>
      <c r="BE280" s="23">
        <v>29</v>
      </c>
      <c r="BF280" s="23">
        <v>29</v>
      </c>
      <c r="BG280" s="23">
        <v>1</v>
      </c>
      <c r="BH280" s="23">
        <v>20880</v>
      </c>
      <c r="BI280" s="23">
        <v>20648</v>
      </c>
      <c r="BK280" s="23">
        <v>232</v>
      </c>
      <c r="BL280" s="23">
        <v>34</v>
      </c>
      <c r="BM280" s="23">
        <v>34</v>
      </c>
      <c r="BN280" s="23">
        <v>2</v>
      </c>
      <c r="BO280" s="23">
        <v>24480</v>
      </c>
      <c r="BP280" s="23">
        <v>24208</v>
      </c>
      <c r="BR280" s="23">
        <v>272</v>
      </c>
      <c r="BS280" s="23">
        <v>28</v>
      </c>
      <c r="BT280" s="23">
        <v>28</v>
      </c>
      <c r="BU280" s="23">
        <v>2</v>
      </c>
      <c r="BV280" s="23">
        <v>20160</v>
      </c>
      <c r="BW280" s="23">
        <v>19936</v>
      </c>
      <c r="BY280" s="23">
        <v>224</v>
      </c>
      <c r="CC280" s="23">
        <v>0</v>
      </c>
      <c r="CJ280" s="23">
        <v>0</v>
      </c>
      <c r="CQ280" s="23">
        <v>0</v>
      </c>
    </row>
    <row r="281" spans="1:95">
      <c r="A281" s="5" t="s">
        <v>409</v>
      </c>
      <c r="B281" s="5">
        <v>2143012957</v>
      </c>
      <c r="C281" s="5" t="s">
        <v>416</v>
      </c>
      <c r="D281" s="5" t="s">
        <v>416</v>
      </c>
      <c r="E281" s="5" t="s">
        <v>37</v>
      </c>
      <c r="G281" s="5" t="s">
        <v>411</v>
      </c>
      <c r="H281" s="23">
        <f>VLOOKUP($B281,'2022年下学期'!$B:$AE,16,FALSE)</f>
        <v>15</v>
      </c>
      <c r="I281" s="23">
        <f>VLOOKUP($B281,'2022年下学期'!$B:$AE,17,FALSE)</f>
        <v>5</v>
      </c>
      <c r="J281" s="23">
        <f>VLOOKUP($B281,'2022年下学期'!$B:$AE,18,FALSE)</f>
        <v>13</v>
      </c>
      <c r="K281" s="23">
        <f t="shared" si="28"/>
        <v>26</v>
      </c>
      <c r="L281" s="23">
        <f t="shared" si="29"/>
        <v>6</v>
      </c>
      <c r="M281" s="23">
        <f t="shared" si="30"/>
        <v>8</v>
      </c>
      <c r="N281" s="5">
        <v>26</v>
      </c>
      <c r="O281" s="5">
        <v>6</v>
      </c>
      <c r="P281" s="5">
        <v>8</v>
      </c>
      <c r="Q281" s="5" t="s">
        <v>455</v>
      </c>
      <c r="R281" s="5">
        <v>0</v>
      </c>
      <c r="S281" s="5">
        <v>0</v>
      </c>
      <c r="T281" s="5">
        <v>6</v>
      </c>
      <c r="U281" s="5">
        <v>8</v>
      </c>
      <c r="W281" s="5">
        <f t="shared" si="31"/>
        <v>13600</v>
      </c>
      <c r="X281" s="5">
        <f t="shared" si="32"/>
        <v>4533.33333333333</v>
      </c>
      <c r="Y281" s="5">
        <f t="shared" si="33"/>
        <v>12600</v>
      </c>
      <c r="AA281" s="5">
        <f t="shared" si="34"/>
        <v>26200</v>
      </c>
      <c r="AB281" s="5">
        <v>26</v>
      </c>
      <c r="AC281" s="5">
        <v>15</v>
      </c>
      <c r="AD281" s="5">
        <v>3</v>
      </c>
      <c r="AE281" s="5">
        <v>10800</v>
      </c>
      <c r="AF281" s="5">
        <v>0</v>
      </c>
      <c r="AG281" s="5">
        <v>0</v>
      </c>
      <c r="AH281" s="5">
        <v>0</v>
      </c>
      <c r="AI281" s="5">
        <v>0</v>
      </c>
      <c r="AJ281" s="5">
        <v>3</v>
      </c>
      <c r="AK281" s="5">
        <v>1</v>
      </c>
      <c r="AL281" s="5">
        <v>1</v>
      </c>
      <c r="AM281" s="5">
        <v>720</v>
      </c>
      <c r="AQ281" s="5">
        <v>5</v>
      </c>
      <c r="AR281" s="5">
        <v>0</v>
      </c>
      <c r="AS281" s="5">
        <v>0</v>
      </c>
      <c r="AT281" s="5">
        <v>0</v>
      </c>
      <c r="AX281" s="5">
        <v>5</v>
      </c>
      <c r="AY281" s="5">
        <v>2</v>
      </c>
      <c r="AZ281" s="5">
        <v>1</v>
      </c>
      <c r="BA281" s="5">
        <v>1440</v>
      </c>
      <c r="BE281" s="5">
        <v>7</v>
      </c>
      <c r="BF281" s="5">
        <v>6</v>
      </c>
      <c r="BG281" s="5">
        <v>1</v>
      </c>
      <c r="BH281" s="5">
        <v>4320</v>
      </c>
      <c r="BL281" s="5">
        <v>2</v>
      </c>
      <c r="BM281" s="5">
        <v>2</v>
      </c>
      <c r="BO281" s="5">
        <v>1440</v>
      </c>
      <c r="BS281" s="5">
        <v>4</v>
      </c>
      <c r="BT281" s="5">
        <v>4</v>
      </c>
      <c r="BV281" s="5">
        <v>2880</v>
      </c>
      <c r="CC281" s="5">
        <v>0</v>
      </c>
      <c r="CJ281" s="5">
        <v>0</v>
      </c>
      <c r="CQ281" s="5">
        <v>0</v>
      </c>
    </row>
    <row r="282" spans="1:95">
      <c r="A282" s="5" t="s">
        <v>409</v>
      </c>
      <c r="B282" s="5">
        <v>2143012961</v>
      </c>
      <c r="C282" s="5" t="s">
        <v>417</v>
      </c>
      <c r="D282" s="5" t="s">
        <v>417</v>
      </c>
      <c r="E282" s="5" t="s">
        <v>37</v>
      </c>
      <c r="G282" s="5" t="s">
        <v>411</v>
      </c>
      <c r="H282" s="23">
        <f>VLOOKUP($B282,'2022年下学期'!$B:$AE,16,FALSE)</f>
        <v>261</v>
      </c>
      <c r="I282" s="23">
        <f>VLOOKUP($B282,'2022年下学期'!$B:$AE,17,FALSE)</f>
        <v>8</v>
      </c>
      <c r="J282" s="23">
        <f>VLOOKUP($B282,'2022年下学期'!$B:$AE,18,FALSE)</f>
        <v>17</v>
      </c>
      <c r="K282" s="23">
        <f t="shared" si="28"/>
        <v>308</v>
      </c>
      <c r="L282" s="23">
        <f t="shared" si="29"/>
        <v>9</v>
      </c>
      <c r="M282" s="23">
        <f t="shared" si="30"/>
        <v>19</v>
      </c>
      <c r="N282" s="5">
        <v>308</v>
      </c>
      <c r="O282" s="5">
        <v>9</v>
      </c>
      <c r="P282" s="5">
        <v>19</v>
      </c>
      <c r="Q282" s="5" t="s">
        <v>447</v>
      </c>
      <c r="R282" s="5">
        <v>0</v>
      </c>
      <c r="S282" s="5">
        <v>0</v>
      </c>
      <c r="T282" s="5">
        <v>9</v>
      </c>
      <c r="U282" s="5">
        <v>19</v>
      </c>
      <c r="W282" s="5">
        <f t="shared" si="31"/>
        <v>0</v>
      </c>
      <c r="X282" s="5">
        <f t="shared" si="32"/>
        <v>9269.45454545455</v>
      </c>
      <c r="Y282" s="5">
        <f t="shared" si="33"/>
        <v>0</v>
      </c>
      <c r="AA282" s="5">
        <f t="shared" si="34"/>
        <v>0</v>
      </c>
      <c r="AB282" s="5">
        <v>309</v>
      </c>
      <c r="AC282" s="5">
        <v>293</v>
      </c>
      <c r="AD282" s="5">
        <v>22</v>
      </c>
      <c r="AE282" s="5">
        <v>210960</v>
      </c>
      <c r="AF282" s="5">
        <v>203928</v>
      </c>
      <c r="AG282" s="5">
        <v>0</v>
      </c>
      <c r="AH282" s="5">
        <v>7032</v>
      </c>
      <c r="AI282" s="5">
        <v>9269.45454545455</v>
      </c>
      <c r="AJ282" s="5">
        <v>30</v>
      </c>
      <c r="AK282" s="5">
        <v>27</v>
      </c>
      <c r="AL282" s="5">
        <v>3</v>
      </c>
      <c r="AM282" s="5">
        <v>19440</v>
      </c>
      <c r="AN282" s="5">
        <v>18792</v>
      </c>
      <c r="AP282" s="5">
        <v>648</v>
      </c>
      <c r="AQ282" s="5">
        <v>44</v>
      </c>
      <c r="AR282" s="5">
        <v>42</v>
      </c>
      <c r="AS282" s="5">
        <v>3</v>
      </c>
      <c r="AT282" s="5">
        <v>30240</v>
      </c>
      <c r="AU282" s="5">
        <v>29232</v>
      </c>
      <c r="AW282" s="5">
        <v>1008</v>
      </c>
      <c r="AX282" s="5">
        <v>63</v>
      </c>
      <c r="AY282" s="5">
        <v>59</v>
      </c>
      <c r="AZ282" s="5">
        <v>5</v>
      </c>
      <c r="BA282" s="5">
        <v>42480</v>
      </c>
      <c r="BB282" s="5">
        <v>41064</v>
      </c>
      <c r="BD282" s="5">
        <v>1416</v>
      </c>
      <c r="BE282" s="5">
        <v>44</v>
      </c>
      <c r="BF282" s="5">
        <v>41</v>
      </c>
      <c r="BG282" s="5">
        <v>3</v>
      </c>
      <c r="BH282" s="5">
        <v>29520</v>
      </c>
      <c r="BI282" s="5">
        <v>28536</v>
      </c>
      <c r="BK282" s="5">
        <v>984</v>
      </c>
      <c r="BL282" s="5">
        <v>61</v>
      </c>
      <c r="BM282" s="5">
        <v>58</v>
      </c>
      <c r="BN282" s="5">
        <v>3</v>
      </c>
      <c r="BO282" s="5">
        <v>41760</v>
      </c>
      <c r="BP282" s="5">
        <v>40368</v>
      </c>
      <c r="BR282" s="5">
        <v>1392</v>
      </c>
      <c r="BS282" s="5">
        <v>67</v>
      </c>
      <c r="BT282" s="5">
        <v>66</v>
      </c>
      <c r="BU282" s="5">
        <v>5</v>
      </c>
      <c r="BV282" s="5">
        <v>47520</v>
      </c>
      <c r="BW282" s="5">
        <v>45936</v>
      </c>
      <c r="BY282" s="5">
        <v>1584</v>
      </c>
      <c r="CC282" s="5">
        <v>0</v>
      </c>
      <c r="CJ282" s="5">
        <v>0</v>
      </c>
      <c r="CQ282" s="5">
        <v>0</v>
      </c>
    </row>
    <row r="283" spans="1:98">
      <c r="A283" s="5" t="s">
        <v>409</v>
      </c>
      <c r="B283" s="5">
        <v>3143011140</v>
      </c>
      <c r="C283" s="5" t="s">
        <v>418</v>
      </c>
      <c r="D283" s="5" t="s">
        <v>418</v>
      </c>
      <c r="E283" s="5" t="s">
        <v>37</v>
      </c>
      <c r="G283" s="5" t="s">
        <v>419</v>
      </c>
      <c r="H283" s="23">
        <f>VLOOKUP($B283,'2022年下学期'!$B:$AE,16,FALSE)</f>
        <v>353</v>
      </c>
      <c r="I283" s="23">
        <f>VLOOKUP($B283,'2022年下学期'!$B:$AE,17,FALSE)</f>
        <v>9</v>
      </c>
      <c r="J283" s="23">
        <f>VLOOKUP($B283,'2022年下学期'!$B:$AE,18,FALSE)</f>
        <v>27</v>
      </c>
      <c r="K283" s="23">
        <f t="shared" si="28"/>
        <v>363</v>
      </c>
      <c r="L283" s="23">
        <f t="shared" si="29"/>
        <v>9</v>
      </c>
      <c r="M283" s="23">
        <f t="shared" si="30"/>
        <v>27</v>
      </c>
      <c r="N283" s="5">
        <v>363</v>
      </c>
      <c r="O283" s="5">
        <v>0</v>
      </c>
      <c r="P283" s="5">
        <v>0</v>
      </c>
      <c r="Q283" s="5" t="s">
        <v>445</v>
      </c>
      <c r="R283" s="5">
        <v>9</v>
      </c>
      <c r="S283" s="5">
        <v>27</v>
      </c>
      <c r="T283" s="5">
        <v>9</v>
      </c>
      <c r="U283" s="5">
        <v>27</v>
      </c>
      <c r="W283" s="5">
        <f t="shared" si="31"/>
        <v>0</v>
      </c>
      <c r="X283" s="5">
        <f t="shared" si="32"/>
        <v>11595</v>
      </c>
      <c r="Y283" s="5">
        <f t="shared" si="33"/>
        <v>0</v>
      </c>
      <c r="AA283" s="5">
        <f t="shared" si="34"/>
        <v>0</v>
      </c>
      <c r="AB283" s="5">
        <v>364</v>
      </c>
      <c r="AC283" s="5">
        <v>348</v>
      </c>
      <c r="AD283" s="5">
        <v>20</v>
      </c>
      <c r="AE283" s="5">
        <v>250560</v>
      </c>
      <c r="AF283" s="5">
        <v>231900</v>
      </c>
      <c r="AG283" s="5">
        <v>284</v>
      </c>
      <c r="AH283" s="5">
        <v>18376</v>
      </c>
      <c r="AI283" s="5">
        <v>11595</v>
      </c>
      <c r="AM283" s="5">
        <v>0</v>
      </c>
      <c r="AT283" s="5">
        <v>0</v>
      </c>
      <c r="BA283" s="5">
        <v>0</v>
      </c>
      <c r="BH283" s="5">
        <v>0</v>
      </c>
      <c r="BO283" s="5">
        <v>0</v>
      </c>
      <c r="BV283" s="5">
        <v>0</v>
      </c>
      <c r="BZ283" s="5">
        <v>119</v>
      </c>
      <c r="CA283" s="5">
        <v>115</v>
      </c>
      <c r="CB283" s="5">
        <v>9</v>
      </c>
      <c r="CC283" s="5">
        <v>82800</v>
      </c>
      <c r="CD283" s="5">
        <v>69900</v>
      </c>
      <c r="CE283" s="5">
        <v>284</v>
      </c>
      <c r="CF283" s="5">
        <v>5560</v>
      </c>
      <c r="CG283" s="5">
        <v>115</v>
      </c>
      <c r="CH283" s="5">
        <v>109</v>
      </c>
      <c r="CI283" s="5">
        <v>9</v>
      </c>
      <c r="CJ283" s="5">
        <v>78480</v>
      </c>
      <c r="CK283" s="5">
        <v>82050</v>
      </c>
      <c r="CM283" s="5">
        <v>5416</v>
      </c>
      <c r="CN283" s="5">
        <v>130</v>
      </c>
      <c r="CO283" s="5">
        <v>124</v>
      </c>
      <c r="CP283" s="5">
        <v>11</v>
      </c>
      <c r="CQ283" s="5">
        <v>89280</v>
      </c>
      <c r="CR283" s="5">
        <v>79950</v>
      </c>
      <c r="CT283" s="5">
        <v>7400</v>
      </c>
    </row>
    <row r="284" spans="1:98">
      <c r="A284" s="5" t="s">
        <v>409</v>
      </c>
      <c r="B284" s="5">
        <v>3143011141</v>
      </c>
      <c r="C284" s="5" t="s">
        <v>420</v>
      </c>
      <c r="D284" s="5" t="s">
        <v>420</v>
      </c>
      <c r="E284" s="5" t="s">
        <v>37</v>
      </c>
      <c r="G284" s="5" t="s">
        <v>419</v>
      </c>
      <c r="H284" s="23">
        <f>VLOOKUP($B284,'2022年下学期'!$B:$AE,16,FALSE)</f>
        <v>738</v>
      </c>
      <c r="I284" s="23">
        <f>VLOOKUP($B284,'2022年下学期'!$B:$AE,17,FALSE)</f>
        <v>16</v>
      </c>
      <c r="J284" s="23">
        <f>VLOOKUP($B284,'2022年下学期'!$B:$AE,18,FALSE)</f>
        <v>53</v>
      </c>
      <c r="K284" s="23">
        <f t="shared" si="28"/>
        <v>816</v>
      </c>
      <c r="L284" s="23">
        <f t="shared" si="29"/>
        <v>20</v>
      </c>
      <c r="M284" s="23">
        <f t="shared" si="30"/>
        <v>112</v>
      </c>
      <c r="N284" s="5">
        <v>816</v>
      </c>
      <c r="O284" s="5">
        <v>11</v>
      </c>
      <c r="P284" s="5">
        <v>56</v>
      </c>
      <c r="Q284" s="5" t="s">
        <v>460</v>
      </c>
      <c r="R284" s="5">
        <v>9</v>
      </c>
      <c r="S284" s="5">
        <v>56</v>
      </c>
      <c r="T284" s="5">
        <v>20</v>
      </c>
      <c r="U284" s="5">
        <v>112</v>
      </c>
      <c r="W284" s="5">
        <f t="shared" si="31"/>
        <v>0</v>
      </c>
      <c r="X284" s="5">
        <f t="shared" si="32"/>
        <v>8961.83793103448</v>
      </c>
      <c r="Y284" s="5">
        <f t="shared" si="33"/>
        <v>0</v>
      </c>
      <c r="AA284" s="5">
        <f t="shared" si="34"/>
        <v>0</v>
      </c>
      <c r="AB284" s="5">
        <v>816</v>
      </c>
      <c r="AC284" s="5">
        <v>780</v>
      </c>
      <c r="AD284" s="5">
        <v>58</v>
      </c>
      <c r="AE284" s="5">
        <v>561600</v>
      </c>
      <c r="AF284" s="5">
        <v>519786.6</v>
      </c>
      <c r="AG284" s="5">
        <v>22210</v>
      </c>
      <c r="AH284" s="5">
        <v>19472</v>
      </c>
      <c r="AI284" s="5">
        <v>8961.83793103448</v>
      </c>
      <c r="AJ284" s="5">
        <v>54</v>
      </c>
      <c r="AK284" s="5">
        <v>50</v>
      </c>
      <c r="AL284" s="5">
        <v>4</v>
      </c>
      <c r="AM284" s="5">
        <v>36000</v>
      </c>
      <c r="AN284" s="5">
        <v>33774</v>
      </c>
      <c r="AO284" s="5">
        <v>1424</v>
      </c>
      <c r="AP284" s="5">
        <v>800</v>
      </c>
      <c r="AQ284" s="5">
        <v>49</v>
      </c>
      <c r="AR284" s="5">
        <v>47</v>
      </c>
      <c r="AS284" s="5">
        <v>4</v>
      </c>
      <c r="AT284" s="5">
        <v>33840</v>
      </c>
      <c r="AU284" s="5">
        <v>31740</v>
      </c>
      <c r="AV284" s="5">
        <v>1340</v>
      </c>
      <c r="AW284" s="5">
        <v>752</v>
      </c>
      <c r="AX284" s="5">
        <v>77</v>
      </c>
      <c r="AY284" s="5">
        <v>73</v>
      </c>
      <c r="AZ284" s="5">
        <v>5</v>
      </c>
      <c r="BA284" s="5">
        <v>52560</v>
      </c>
      <c r="BB284" s="5">
        <v>49300</v>
      </c>
      <c r="BC284" s="5">
        <v>2080</v>
      </c>
      <c r="BD284" s="5">
        <v>1168</v>
      </c>
      <c r="BE284" s="5">
        <v>82</v>
      </c>
      <c r="BF284" s="5">
        <v>80</v>
      </c>
      <c r="BG284" s="5">
        <v>6</v>
      </c>
      <c r="BH284" s="5">
        <v>57600</v>
      </c>
      <c r="BI284" s="5">
        <v>54040</v>
      </c>
      <c r="BJ284" s="5">
        <v>2278</v>
      </c>
      <c r="BK284" s="5">
        <v>1280</v>
      </c>
      <c r="BL284" s="5">
        <v>75</v>
      </c>
      <c r="BM284" s="5">
        <v>73</v>
      </c>
      <c r="BN284" s="5">
        <v>6</v>
      </c>
      <c r="BO284" s="5">
        <v>52560</v>
      </c>
      <c r="BP284" s="5">
        <v>49300</v>
      </c>
      <c r="BQ284" s="5">
        <v>2080</v>
      </c>
      <c r="BR284" s="5">
        <v>1168</v>
      </c>
      <c r="BS284" s="5">
        <v>64</v>
      </c>
      <c r="BT284" s="5">
        <v>60</v>
      </c>
      <c r="BU284" s="5">
        <v>5</v>
      </c>
      <c r="BV284" s="5">
        <v>43200</v>
      </c>
      <c r="BW284" s="5">
        <v>40528</v>
      </c>
      <c r="BX284" s="5">
        <v>1708</v>
      </c>
      <c r="BY284" s="5">
        <v>960</v>
      </c>
      <c r="BZ284" s="5">
        <v>117</v>
      </c>
      <c r="CA284" s="5">
        <v>109</v>
      </c>
      <c r="CB284" s="5">
        <v>10</v>
      </c>
      <c r="CC284" s="5">
        <v>78480</v>
      </c>
      <c r="CD284" s="5">
        <v>72658</v>
      </c>
      <c r="CE284" s="5">
        <v>3104</v>
      </c>
      <c r="CF284" s="5">
        <v>2616</v>
      </c>
      <c r="CG284" s="5">
        <v>137</v>
      </c>
      <c r="CH284" s="5">
        <v>135</v>
      </c>
      <c r="CI284" s="5">
        <v>14</v>
      </c>
      <c r="CJ284" s="5">
        <v>97200</v>
      </c>
      <c r="CK284" s="5">
        <v>91380</v>
      </c>
      <c r="CL284" s="5">
        <v>3845</v>
      </c>
      <c r="CM284" s="5">
        <v>2160</v>
      </c>
      <c r="CN284" s="5">
        <v>161</v>
      </c>
      <c r="CO284" s="5">
        <v>153</v>
      </c>
      <c r="CP284" s="5">
        <v>14</v>
      </c>
      <c r="CQ284" s="5">
        <v>110160</v>
      </c>
      <c r="CR284" s="5">
        <v>97066.6</v>
      </c>
      <c r="CS284" s="5">
        <v>4351</v>
      </c>
      <c r="CT284" s="5">
        <v>8568</v>
      </c>
    </row>
    <row r="285" spans="1:70">
      <c r="A285" s="5" t="s">
        <v>421</v>
      </c>
      <c r="B285" s="5">
        <v>2143014506</v>
      </c>
      <c r="C285" s="5" t="s">
        <v>422</v>
      </c>
      <c r="D285" s="5" t="s">
        <v>422</v>
      </c>
      <c r="E285" s="5" t="s">
        <v>37</v>
      </c>
      <c r="G285" s="5" t="s">
        <v>423</v>
      </c>
      <c r="H285" s="23">
        <f>VLOOKUP($B285,'2022年下学期'!$B:$AE,16,FALSE)</f>
        <v>123</v>
      </c>
      <c r="I285" s="23">
        <f>VLOOKUP($B285,'2022年下学期'!$B:$AE,17,FALSE)</f>
        <v>6</v>
      </c>
      <c r="J285" s="23">
        <f>VLOOKUP($B285,'2022年下学期'!$B:$AE,18,FALSE)</f>
        <v>14</v>
      </c>
      <c r="K285" s="23">
        <f t="shared" si="28"/>
        <v>143</v>
      </c>
      <c r="L285" s="23">
        <f t="shared" si="29"/>
        <v>6</v>
      </c>
      <c r="M285" s="23">
        <f t="shared" si="30"/>
        <v>13</v>
      </c>
      <c r="N285" s="5">
        <v>143</v>
      </c>
      <c r="O285" s="5">
        <v>6</v>
      </c>
      <c r="P285" s="5">
        <v>13</v>
      </c>
      <c r="Q285" s="5" t="s">
        <v>447</v>
      </c>
      <c r="R285" s="5">
        <v>0</v>
      </c>
      <c r="S285" s="5">
        <v>0</v>
      </c>
      <c r="T285" s="5">
        <v>6</v>
      </c>
      <c r="U285" s="5">
        <v>13</v>
      </c>
      <c r="W285" s="5">
        <f t="shared" si="31"/>
        <v>7300</v>
      </c>
      <c r="X285" s="5">
        <f t="shared" si="32"/>
        <v>2802.5</v>
      </c>
      <c r="Y285" s="5">
        <f t="shared" si="33"/>
        <v>7400</v>
      </c>
      <c r="AA285" s="5">
        <f t="shared" si="34"/>
        <v>14700</v>
      </c>
      <c r="AB285" s="5">
        <v>127</v>
      </c>
      <c r="AC285" s="5">
        <v>21</v>
      </c>
      <c r="AD285" s="5">
        <v>8</v>
      </c>
      <c r="AE285" s="5">
        <v>15120</v>
      </c>
      <c r="AF285" s="5">
        <v>15120</v>
      </c>
      <c r="AG285" s="5">
        <v>0</v>
      </c>
      <c r="AH285" s="5">
        <v>0</v>
      </c>
      <c r="AI285" s="5">
        <v>1890</v>
      </c>
      <c r="AJ285" s="5">
        <v>17</v>
      </c>
      <c r="AK285" s="5">
        <v>4</v>
      </c>
      <c r="AL285" s="5">
        <v>2</v>
      </c>
      <c r="AM285" s="5">
        <v>2880</v>
      </c>
      <c r="AN285" s="5">
        <v>2880</v>
      </c>
      <c r="AP285" s="5">
        <v>0</v>
      </c>
      <c r="AQ285" s="5">
        <v>18</v>
      </c>
      <c r="AR285" s="5">
        <v>3</v>
      </c>
      <c r="AS285" s="5">
        <v>1</v>
      </c>
      <c r="AT285" s="5">
        <v>2160</v>
      </c>
      <c r="AU285" s="5">
        <v>2160</v>
      </c>
      <c r="AW285" s="5">
        <v>0</v>
      </c>
      <c r="AX285" s="5">
        <v>22</v>
      </c>
      <c r="AY285" s="5">
        <v>5</v>
      </c>
      <c r="AZ285" s="5">
        <v>1</v>
      </c>
      <c r="BA285" s="5">
        <v>3600</v>
      </c>
      <c r="BB285" s="5">
        <v>3600</v>
      </c>
      <c r="BD285" s="5">
        <v>0</v>
      </c>
      <c r="BE285" s="5">
        <v>19</v>
      </c>
      <c r="BF285" s="5">
        <v>4</v>
      </c>
      <c r="BG285" s="5">
        <v>2</v>
      </c>
      <c r="BH285" s="5">
        <v>2880</v>
      </c>
      <c r="BI285" s="5">
        <v>2880</v>
      </c>
      <c r="BK285" s="5">
        <v>0</v>
      </c>
      <c r="BL285" s="5">
        <v>30</v>
      </c>
      <c r="BM285" s="5">
        <v>5</v>
      </c>
      <c r="BN285" s="5">
        <v>2</v>
      </c>
      <c r="BO285" s="5">
        <v>3600</v>
      </c>
      <c r="BP285" s="5">
        <v>3600</v>
      </c>
      <c r="BR285" s="5">
        <v>0</v>
      </c>
    </row>
    <row r="286" spans="1:77">
      <c r="A286" s="5" t="s">
        <v>421</v>
      </c>
      <c r="B286" s="5">
        <v>2143014507</v>
      </c>
      <c r="C286" s="5" t="s">
        <v>424</v>
      </c>
      <c r="D286" s="5" t="s">
        <v>424</v>
      </c>
      <c r="E286" s="5" t="s">
        <v>1000</v>
      </c>
      <c r="G286" s="5" t="s">
        <v>423</v>
      </c>
      <c r="H286" s="23">
        <f>VLOOKUP($B286,'2022年下学期'!$B:$AE,16,FALSE)</f>
        <v>55</v>
      </c>
      <c r="I286" s="23">
        <f>VLOOKUP($B286,'2022年下学期'!$B:$AE,17,FALSE)</f>
        <v>6</v>
      </c>
      <c r="J286" s="23">
        <f>VLOOKUP($B286,'2022年下学期'!$B:$AE,18,FALSE)</f>
        <v>13</v>
      </c>
      <c r="K286" s="23">
        <f t="shared" si="28"/>
        <v>85</v>
      </c>
      <c r="L286" s="23">
        <f t="shared" si="29"/>
        <v>6</v>
      </c>
      <c r="M286" s="23">
        <f t="shared" si="30"/>
        <v>10</v>
      </c>
      <c r="N286" s="5">
        <v>85</v>
      </c>
      <c r="O286" s="5">
        <v>6</v>
      </c>
      <c r="P286" s="5">
        <v>10</v>
      </c>
      <c r="Q286" s="5" t="s">
        <v>447</v>
      </c>
      <c r="R286" s="5">
        <v>0</v>
      </c>
      <c r="S286" s="5">
        <v>0</v>
      </c>
      <c r="T286" s="5">
        <v>6</v>
      </c>
      <c r="U286" s="5">
        <v>10</v>
      </c>
      <c r="W286" s="5">
        <f t="shared" si="31"/>
        <v>14000</v>
      </c>
      <c r="X286" s="5">
        <f t="shared" si="32"/>
        <v>6022.22222222222</v>
      </c>
      <c r="Y286" s="5">
        <f t="shared" si="33"/>
        <v>14600</v>
      </c>
      <c r="AA286" s="5">
        <f t="shared" si="34"/>
        <v>28600</v>
      </c>
      <c r="AB286" s="5">
        <v>75</v>
      </c>
      <c r="AC286" s="5">
        <v>58</v>
      </c>
      <c r="AD286" s="5">
        <v>9</v>
      </c>
      <c r="AE286" s="5">
        <v>41760</v>
      </c>
      <c r="AF286" s="5">
        <v>40200</v>
      </c>
      <c r="AG286" s="5">
        <v>1560</v>
      </c>
      <c r="AH286" s="5">
        <v>0</v>
      </c>
      <c r="AI286" s="5">
        <v>4466.66666666667</v>
      </c>
      <c r="AJ286" s="5">
        <v>7</v>
      </c>
      <c r="AK286" s="5">
        <v>7</v>
      </c>
      <c r="AL286" s="5">
        <v>1</v>
      </c>
      <c r="AM286" s="5">
        <v>5040</v>
      </c>
      <c r="AN286" s="5">
        <v>4780</v>
      </c>
      <c r="AO286" s="5">
        <v>260</v>
      </c>
      <c r="AP286" s="5">
        <v>0</v>
      </c>
      <c r="AQ286" s="5">
        <v>7</v>
      </c>
      <c r="AR286" s="5">
        <v>6</v>
      </c>
      <c r="AS286" s="5">
        <v>2</v>
      </c>
      <c r="AT286" s="5">
        <v>4320</v>
      </c>
      <c r="AU286" s="5">
        <v>4060</v>
      </c>
      <c r="AV286" s="5">
        <v>260</v>
      </c>
      <c r="AW286" s="5">
        <v>0</v>
      </c>
      <c r="AX286" s="5">
        <v>7</v>
      </c>
      <c r="AY286" s="5">
        <v>6</v>
      </c>
      <c r="AZ286" s="5">
        <v>1</v>
      </c>
      <c r="BA286" s="5">
        <v>4320</v>
      </c>
      <c r="BB286" s="5">
        <v>4060</v>
      </c>
      <c r="BC286" s="5">
        <v>260</v>
      </c>
      <c r="BD286" s="5">
        <v>0</v>
      </c>
      <c r="BE286" s="5">
        <v>16</v>
      </c>
      <c r="BF286" s="5">
        <v>10</v>
      </c>
      <c r="BG286" s="5">
        <v>2</v>
      </c>
      <c r="BH286" s="5">
        <v>7200</v>
      </c>
      <c r="BI286" s="5">
        <v>6940</v>
      </c>
      <c r="BJ286" s="5">
        <v>260</v>
      </c>
      <c r="BK286" s="5">
        <v>0</v>
      </c>
      <c r="BL286" s="5">
        <v>16</v>
      </c>
      <c r="BM286" s="5">
        <v>13</v>
      </c>
      <c r="BN286" s="5">
        <v>2</v>
      </c>
      <c r="BO286" s="5">
        <v>9360</v>
      </c>
      <c r="BP286" s="5">
        <v>9100</v>
      </c>
      <c r="BQ286" s="5">
        <v>260</v>
      </c>
      <c r="BR286" s="5">
        <v>0</v>
      </c>
      <c r="BS286" s="5">
        <v>22</v>
      </c>
      <c r="BT286" s="5">
        <v>16</v>
      </c>
      <c r="BU286" s="5">
        <v>2</v>
      </c>
      <c r="BV286" s="5">
        <v>11520</v>
      </c>
      <c r="BW286" s="5">
        <v>11260</v>
      </c>
      <c r="BX286" s="5">
        <v>260</v>
      </c>
      <c r="BY286" s="5">
        <v>0</v>
      </c>
    </row>
    <row r="287" spans="1:77">
      <c r="A287" s="5" t="s">
        <v>421</v>
      </c>
      <c r="B287" s="5">
        <v>2143014508</v>
      </c>
      <c r="C287" s="5" t="s">
        <v>425</v>
      </c>
      <c r="D287" s="5" t="s">
        <v>425</v>
      </c>
      <c r="E287" s="5" t="s">
        <v>37</v>
      </c>
      <c r="G287" s="5" t="s">
        <v>423</v>
      </c>
      <c r="H287" s="23">
        <f>VLOOKUP($B287,'2022年下学期'!$B:$AE,16,FALSE)</f>
        <v>62</v>
      </c>
      <c r="I287" s="23">
        <f>VLOOKUP($B287,'2022年下学期'!$B:$AE,17,FALSE)</f>
        <v>6</v>
      </c>
      <c r="J287" s="23">
        <f>VLOOKUP($B287,'2022年下学期'!$B:$AE,18,FALSE)</f>
        <v>9</v>
      </c>
      <c r="K287" s="23">
        <f t="shared" si="28"/>
        <v>76</v>
      </c>
      <c r="L287" s="23">
        <f t="shared" si="29"/>
        <v>6</v>
      </c>
      <c r="M287" s="23">
        <f t="shared" si="30"/>
        <v>7</v>
      </c>
      <c r="N287" s="5">
        <v>76</v>
      </c>
      <c r="O287" s="5">
        <v>6</v>
      </c>
      <c r="P287" s="5">
        <v>7</v>
      </c>
      <c r="Q287" s="5" t="s">
        <v>447</v>
      </c>
      <c r="R287" s="5">
        <v>0</v>
      </c>
      <c r="S287" s="5">
        <v>0</v>
      </c>
      <c r="T287" s="5">
        <v>6</v>
      </c>
      <c r="U287" s="5">
        <v>7</v>
      </c>
      <c r="W287" s="5">
        <f t="shared" si="31"/>
        <v>13400</v>
      </c>
      <c r="X287" s="5">
        <f t="shared" si="32"/>
        <v>5023.6</v>
      </c>
      <c r="Y287" s="5">
        <f t="shared" si="33"/>
        <v>13800</v>
      </c>
      <c r="AA287" s="5">
        <f t="shared" si="34"/>
        <v>27200</v>
      </c>
      <c r="AB287" s="5">
        <v>77</v>
      </c>
      <c r="AC287" s="5">
        <v>17</v>
      </c>
      <c r="AD287" s="5">
        <v>5</v>
      </c>
      <c r="AE287" s="5">
        <v>12240</v>
      </c>
      <c r="AF287" s="5">
        <v>11718</v>
      </c>
      <c r="AG287" s="5">
        <v>522</v>
      </c>
      <c r="AH287" s="5">
        <v>0</v>
      </c>
      <c r="AI287" s="5">
        <v>2343.6</v>
      </c>
      <c r="AJ287" s="5">
        <v>10</v>
      </c>
      <c r="AK287" s="5">
        <v>3</v>
      </c>
      <c r="AL287" s="5">
        <v>1</v>
      </c>
      <c r="AM287" s="5">
        <v>2160</v>
      </c>
      <c r="AN287" s="5">
        <v>2052</v>
      </c>
      <c r="AO287" s="5">
        <v>108</v>
      </c>
      <c r="AP287" s="5">
        <v>0</v>
      </c>
      <c r="AX287" s="5">
        <v>10</v>
      </c>
      <c r="AY287" s="5">
        <v>4</v>
      </c>
      <c r="AZ287" s="5">
        <v>2</v>
      </c>
      <c r="BA287" s="5">
        <v>2880</v>
      </c>
      <c r="BB287" s="5">
        <v>2736</v>
      </c>
      <c r="BC287" s="5">
        <v>144</v>
      </c>
      <c r="BD287" s="5">
        <v>0</v>
      </c>
      <c r="BS287" s="5">
        <v>18</v>
      </c>
      <c r="BT287" s="5">
        <v>10</v>
      </c>
      <c r="BU287" s="5">
        <v>2</v>
      </c>
      <c r="BV287" s="5">
        <v>7200</v>
      </c>
      <c r="BW287" s="5">
        <v>6840</v>
      </c>
      <c r="BX287" s="5">
        <v>360</v>
      </c>
      <c r="BY287" s="5">
        <v>0</v>
      </c>
    </row>
    <row r="288" spans="1:76">
      <c r="A288" s="5" t="s">
        <v>421</v>
      </c>
      <c r="B288" s="5">
        <v>2143014509</v>
      </c>
      <c r="C288" s="5" t="s">
        <v>426</v>
      </c>
      <c r="D288" s="5" t="s">
        <v>426</v>
      </c>
      <c r="E288" s="5" t="s">
        <v>1001</v>
      </c>
      <c r="G288" s="5" t="s">
        <v>423</v>
      </c>
      <c r="H288" s="23">
        <f>VLOOKUP($B288,'2022年下学期'!$B:$AE,16,FALSE)</f>
        <v>131</v>
      </c>
      <c r="I288" s="23">
        <f>VLOOKUP($B288,'2022年下学期'!$B:$AE,17,FALSE)</f>
        <v>6</v>
      </c>
      <c r="J288" s="23">
        <f>VLOOKUP($B288,'2022年下学期'!$B:$AE,18,FALSE)</f>
        <v>15</v>
      </c>
      <c r="K288" s="23">
        <f t="shared" si="28"/>
        <v>168</v>
      </c>
      <c r="L288" s="23">
        <f t="shared" si="29"/>
        <v>6</v>
      </c>
      <c r="M288" s="23">
        <f t="shared" si="30"/>
        <v>13</v>
      </c>
      <c r="N288" s="5">
        <v>168</v>
      </c>
      <c r="O288" s="5">
        <v>6</v>
      </c>
      <c r="P288" s="5">
        <v>13</v>
      </c>
      <c r="Q288" s="5" t="s">
        <v>447</v>
      </c>
      <c r="R288" s="5">
        <v>0</v>
      </c>
      <c r="S288" s="5">
        <v>0</v>
      </c>
      <c r="T288" s="5">
        <v>6</v>
      </c>
      <c r="U288" s="5">
        <v>13</v>
      </c>
      <c r="W288" s="5">
        <f t="shared" si="31"/>
        <v>7300</v>
      </c>
      <c r="X288" s="5">
        <f t="shared" si="32"/>
        <v>4484.33333333333</v>
      </c>
      <c r="Y288" s="5">
        <f t="shared" si="33"/>
        <v>7500</v>
      </c>
      <c r="AA288" s="5">
        <f t="shared" si="34"/>
        <v>14800</v>
      </c>
      <c r="AB288" s="5">
        <v>177</v>
      </c>
      <c r="AC288" s="5">
        <v>68</v>
      </c>
      <c r="AD288" s="5">
        <v>12</v>
      </c>
      <c r="AE288" s="5">
        <v>48960</v>
      </c>
      <c r="AF288" s="5">
        <v>46512</v>
      </c>
      <c r="AG288" s="5">
        <v>2448</v>
      </c>
      <c r="AI288" s="5">
        <v>3876</v>
      </c>
      <c r="AJ288" s="5">
        <v>25</v>
      </c>
      <c r="AK288" s="5">
        <v>12</v>
      </c>
      <c r="AL288" s="5">
        <v>2</v>
      </c>
      <c r="AM288" s="5">
        <v>8640</v>
      </c>
      <c r="AN288" s="5">
        <v>8205</v>
      </c>
      <c r="AO288" s="5">
        <v>432</v>
      </c>
      <c r="AQ288" s="5">
        <v>27</v>
      </c>
      <c r="AR288" s="5">
        <v>16</v>
      </c>
      <c r="AS288" s="5">
        <v>2</v>
      </c>
      <c r="AT288" s="5">
        <v>11520</v>
      </c>
      <c r="AU288" s="5">
        <v>10944</v>
      </c>
      <c r="AV288" s="5">
        <v>576</v>
      </c>
      <c r="AX288" s="5">
        <v>32</v>
      </c>
      <c r="AY288" s="5">
        <v>14</v>
      </c>
      <c r="AZ288" s="5">
        <v>2</v>
      </c>
      <c r="BA288" s="5">
        <v>10080</v>
      </c>
      <c r="BB288" s="5">
        <v>9576</v>
      </c>
      <c r="BC288" s="5">
        <v>504</v>
      </c>
      <c r="BE288" s="5">
        <v>36</v>
      </c>
      <c r="BF288" s="5">
        <v>8</v>
      </c>
      <c r="BG288" s="5">
        <v>2</v>
      </c>
      <c r="BH288" s="5">
        <v>5760</v>
      </c>
      <c r="BI288" s="5">
        <v>5472</v>
      </c>
      <c r="BJ288" s="5">
        <v>288</v>
      </c>
      <c r="BL288" s="5">
        <v>25</v>
      </c>
      <c r="BM288" s="5">
        <v>13</v>
      </c>
      <c r="BN288" s="5">
        <v>2</v>
      </c>
      <c r="BO288" s="5">
        <v>9360</v>
      </c>
      <c r="BP288" s="5">
        <v>8892</v>
      </c>
      <c r="BQ288" s="5">
        <v>468</v>
      </c>
      <c r="BS288" s="5">
        <v>32</v>
      </c>
      <c r="BT288" s="5">
        <v>5</v>
      </c>
      <c r="BU288" s="5">
        <v>2</v>
      </c>
      <c r="BV288" s="5">
        <v>3600</v>
      </c>
      <c r="BW288" s="5">
        <v>3420</v>
      </c>
      <c r="BX288" s="5">
        <v>180</v>
      </c>
    </row>
    <row r="289" spans="1:75">
      <c r="A289" s="5" t="s">
        <v>421</v>
      </c>
      <c r="B289" s="5">
        <v>2143014510</v>
      </c>
      <c r="C289" s="5" t="s">
        <v>427</v>
      </c>
      <c r="D289" s="5" t="s">
        <v>427</v>
      </c>
      <c r="E289" s="5" t="s">
        <v>37</v>
      </c>
      <c r="G289" s="5" t="s">
        <v>423</v>
      </c>
      <c r="H289" s="23">
        <f>VLOOKUP($B289,'2022年下学期'!$B:$AE,16,FALSE)</f>
        <v>132</v>
      </c>
      <c r="I289" s="23">
        <f>VLOOKUP($B289,'2022年下学期'!$B:$AE,17,FALSE)</f>
        <v>7</v>
      </c>
      <c r="J289" s="23">
        <f>VLOOKUP($B289,'2022年下学期'!$B:$AE,18,FALSE)</f>
        <v>11</v>
      </c>
      <c r="K289" s="23">
        <f t="shared" si="28"/>
        <v>138</v>
      </c>
      <c r="L289" s="23">
        <f t="shared" si="29"/>
        <v>6</v>
      </c>
      <c r="M289" s="23">
        <f t="shared" si="30"/>
        <v>9</v>
      </c>
      <c r="N289" s="5">
        <v>138</v>
      </c>
      <c r="O289" s="5">
        <v>6</v>
      </c>
      <c r="P289" s="5">
        <v>9</v>
      </c>
      <c r="Q289" s="5" t="s">
        <v>447</v>
      </c>
      <c r="R289" s="5">
        <v>0</v>
      </c>
      <c r="S289" s="5">
        <v>0</v>
      </c>
      <c r="T289" s="5">
        <v>6</v>
      </c>
      <c r="U289" s="5">
        <v>9</v>
      </c>
      <c r="W289" s="5">
        <f t="shared" si="31"/>
        <v>6900</v>
      </c>
      <c r="X289" s="5">
        <f t="shared" si="32"/>
        <v>4436.25</v>
      </c>
      <c r="Y289" s="5">
        <f t="shared" si="33"/>
        <v>8100</v>
      </c>
      <c r="AA289" s="5">
        <f t="shared" si="34"/>
        <v>15000</v>
      </c>
      <c r="AB289" s="5">
        <v>140</v>
      </c>
      <c r="AC289" s="5">
        <v>89</v>
      </c>
      <c r="AD289" s="5">
        <v>16</v>
      </c>
      <c r="AE289" s="5">
        <v>64080</v>
      </c>
      <c r="AF289" s="5">
        <v>64080</v>
      </c>
      <c r="AI289" s="5">
        <v>4005</v>
      </c>
      <c r="AJ289" s="5">
        <v>19</v>
      </c>
      <c r="AK289" s="5">
        <v>18</v>
      </c>
      <c r="AL289" s="5">
        <v>3</v>
      </c>
      <c r="AM289" s="5">
        <v>12960</v>
      </c>
      <c r="AN289" s="5">
        <v>12960</v>
      </c>
      <c r="AQ289" s="5">
        <v>27</v>
      </c>
      <c r="AR289" s="5">
        <v>21</v>
      </c>
      <c r="AS289" s="5">
        <v>3</v>
      </c>
      <c r="AT289" s="5">
        <v>15120</v>
      </c>
      <c r="AU289" s="5">
        <v>15120</v>
      </c>
      <c r="AX289" s="5">
        <v>26</v>
      </c>
      <c r="AY289" s="5">
        <v>1</v>
      </c>
      <c r="AZ289" s="5">
        <v>2</v>
      </c>
      <c r="BA289" s="5">
        <v>720</v>
      </c>
      <c r="BB289" s="5">
        <v>720</v>
      </c>
      <c r="BE289" s="5">
        <v>22</v>
      </c>
      <c r="BF289" s="5">
        <v>10</v>
      </c>
      <c r="BG289" s="5">
        <v>2</v>
      </c>
      <c r="BH289" s="5">
        <v>7200</v>
      </c>
      <c r="BI289" s="5">
        <v>7200</v>
      </c>
      <c r="BL289" s="5">
        <v>23</v>
      </c>
      <c r="BM289" s="5">
        <v>21</v>
      </c>
      <c r="BN289" s="5">
        <v>3</v>
      </c>
      <c r="BO289" s="5">
        <v>15120</v>
      </c>
      <c r="BP289" s="5">
        <v>15120</v>
      </c>
      <c r="BS289" s="5">
        <v>23</v>
      </c>
      <c r="BT289" s="5">
        <v>18</v>
      </c>
      <c r="BU289" s="5">
        <v>3</v>
      </c>
      <c r="BV289" s="5">
        <v>12960</v>
      </c>
      <c r="BW289" s="5">
        <v>12960</v>
      </c>
    </row>
    <row r="290" spans="1:35">
      <c r="A290" s="5" t="s">
        <v>421</v>
      </c>
      <c r="B290" s="5">
        <v>2143020053</v>
      </c>
      <c r="C290" s="5" t="s">
        <v>428</v>
      </c>
      <c r="D290" s="5" t="s">
        <v>426</v>
      </c>
      <c r="F290" s="5" t="s">
        <v>1002</v>
      </c>
      <c r="G290" s="5" t="s">
        <v>423</v>
      </c>
      <c r="H290" s="23">
        <f>VLOOKUP($B290,'2022年下学期'!$B:$AE,16,FALSE)</f>
        <v>5</v>
      </c>
      <c r="I290" s="23">
        <f>VLOOKUP($B290,'2022年下学期'!$B:$AE,17,FALSE)</f>
        <v>1</v>
      </c>
      <c r="J290" s="23">
        <f>VLOOKUP($B290,'2022年下学期'!$B:$AE,18,FALSE)</f>
        <v>0</v>
      </c>
      <c r="K290" s="23">
        <f t="shared" si="28"/>
        <v>6</v>
      </c>
      <c r="L290" s="23">
        <f t="shared" si="29"/>
        <v>1</v>
      </c>
      <c r="M290" s="23">
        <f t="shared" si="30"/>
        <v>1</v>
      </c>
      <c r="N290" s="5">
        <v>6</v>
      </c>
      <c r="O290" s="5">
        <v>1</v>
      </c>
      <c r="P290" s="5">
        <v>1</v>
      </c>
      <c r="Q290" s="5" t="s">
        <v>455</v>
      </c>
      <c r="R290" s="5">
        <v>0</v>
      </c>
      <c r="S290" s="5">
        <v>0</v>
      </c>
      <c r="T290" s="5">
        <v>1</v>
      </c>
      <c r="U290" s="5">
        <v>1</v>
      </c>
      <c r="V290" s="5">
        <v>2500</v>
      </c>
      <c r="W290" s="5">
        <f t="shared" si="31"/>
        <v>2500</v>
      </c>
      <c r="X290" s="5">
        <f t="shared" si="32"/>
        <v>2500</v>
      </c>
      <c r="Y290" s="5">
        <f t="shared" si="33"/>
        <v>2500</v>
      </c>
      <c r="AA290" s="5">
        <f t="shared" si="34"/>
        <v>5000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</row>
    <row r="291" spans="1:35">
      <c r="A291" s="5" t="s">
        <v>421</v>
      </c>
      <c r="B291" s="5">
        <v>2143020054</v>
      </c>
      <c r="C291" s="5" t="s">
        <v>429</v>
      </c>
      <c r="D291" s="5" t="s">
        <v>426</v>
      </c>
      <c r="F291" s="5" t="s">
        <v>1003</v>
      </c>
      <c r="G291" s="5" t="s">
        <v>423</v>
      </c>
      <c r="H291" s="23">
        <f>VLOOKUP($B291,'2022年下学期'!$B:$AE,16,FALSE)</f>
        <v>11</v>
      </c>
      <c r="I291" s="23">
        <f>VLOOKUP($B291,'2022年下学期'!$B:$AE,17,FALSE)</f>
        <v>1</v>
      </c>
      <c r="J291" s="23">
        <f>VLOOKUP($B291,'2022年下学期'!$B:$AE,18,FALSE)</f>
        <v>0</v>
      </c>
      <c r="K291" s="23">
        <f t="shared" si="28"/>
        <v>17</v>
      </c>
      <c r="L291" s="23">
        <f t="shared" si="29"/>
        <v>1</v>
      </c>
      <c r="M291" s="23">
        <f t="shared" si="30"/>
        <v>1</v>
      </c>
      <c r="N291" s="5">
        <v>17</v>
      </c>
      <c r="O291" s="5">
        <v>1</v>
      </c>
      <c r="P291" s="5">
        <v>1</v>
      </c>
      <c r="Q291" s="5" t="s">
        <v>455</v>
      </c>
      <c r="R291" s="5">
        <v>0</v>
      </c>
      <c r="S291" s="5">
        <v>0</v>
      </c>
      <c r="T291" s="5">
        <v>1</v>
      </c>
      <c r="U291" s="5">
        <v>1</v>
      </c>
      <c r="W291" s="5">
        <f t="shared" si="31"/>
        <v>2200</v>
      </c>
      <c r="X291" s="5">
        <f t="shared" si="32"/>
        <v>2200</v>
      </c>
      <c r="Y291" s="5">
        <f t="shared" si="33"/>
        <v>2000</v>
      </c>
      <c r="AA291" s="5">
        <f t="shared" si="34"/>
        <v>4200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</row>
    <row r="292" spans="1:35">
      <c r="A292" s="5" t="s">
        <v>421</v>
      </c>
      <c r="B292" s="5">
        <v>2143020055</v>
      </c>
      <c r="C292" s="5" t="s">
        <v>430</v>
      </c>
      <c r="D292" s="5" t="s">
        <v>424</v>
      </c>
      <c r="F292" s="5" t="s">
        <v>1004</v>
      </c>
      <c r="G292" s="5" t="s">
        <v>423</v>
      </c>
      <c r="H292" s="23">
        <f>VLOOKUP($B292,'2022年下学期'!$B:$AE,16,FALSE)</f>
        <v>1</v>
      </c>
      <c r="I292" s="23">
        <f>VLOOKUP($B292,'2022年下学期'!$B:$AE,17,FALSE)</f>
        <v>1</v>
      </c>
      <c r="J292" s="23">
        <f>VLOOKUP($B292,'2022年下学期'!$B:$AE,18,FALSE)</f>
        <v>0</v>
      </c>
      <c r="K292" s="23">
        <f t="shared" si="28"/>
        <v>3</v>
      </c>
      <c r="L292" s="23">
        <f t="shared" si="29"/>
        <v>1</v>
      </c>
      <c r="M292" s="23">
        <f t="shared" si="30"/>
        <v>1</v>
      </c>
      <c r="N292" s="5">
        <v>3</v>
      </c>
      <c r="O292" s="5">
        <v>1</v>
      </c>
      <c r="P292" s="5">
        <v>1</v>
      </c>
      <c r="Q292" s="5" t="s">
        <v>455</v>
      </c>
      <c r="R292" s="5">
        <v>0</v>
      </c>
      <c r="S292" s="5">
        <v>0</v>
      </c>
      <c r="T292" s="5">
        <v>1</v>
      </c>
      <c r="U292" s="5">
        <v>1</v>
      </c>
      <c r="V292" s="5">
        <v>2500</v>
      </c>
      <c r="W292" s="5">
        <f t="shared" si="31"/>
        <v>2500</v>
      </c>
      <c r="X292" s="5">
        <f t="shared" si="32"/>
        <v>2500</v>
      </c>
      <c r="Y292" s="5">
        <f t="shared" si="33"/>
        <v>2500</v>
      </c>
      <c r="AA292" s="5">
        <f t="shared" si="34"/>
        <v>5000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</row>
    <row r="293" spans="1:96">
      <c r="A293" s="5" t="s">
        <v>421</v>
      </c>
      <c r="B293" s="5">
        <v>3143014086</v>
      </c>
      <c r="C293" s="5" t="s">
        <v>431</v>
      </c>
      <c r="D293" s="5" t="s">
        <v>431</v>
      </c>
      <c r="E293" s="5" t="s">
        <v>37</v>
      </c>
      <c r="G293" s="5" t="s">
        <v>423</v>
      </c>
      <c r="H293" s="23">
        <f>VLOOKUP($B293,'2022年下学期'!$B:$AE,16,FALSE)</f>
        <v>303</v>
      </c>
      <c r="I293" s="23">
        <f>VLOOKUP($B293,'2022年下学期'!$B:$AE,17,FALSE)</f>
        <v>8</v>
      </c>
      <c r="J293" s="23">
        <f>VLOOKUP($B293,'2022年下学期'!$B:$AE,18,FALSE)</f>
        <v>34</v>
      </c>
      <c r="K293" s="23">
        <f t="shared" si="28"/>
        <v>371</v>
      </c>
      <c r="L293" s="23">
        <f t="shared" si="29"/>
        <v>8</v>
      </c>
      <c r="M293" s="23">
        <f t="shared" si="30"/>
        <v>37</v>
      </c>
      <c r="N293" s="5">
        <v>371</v>
      </c>
      <c r="O293" s="5">
        <v>0</v>
      </c>
      <c r="P293" s="5">
        <v>0</v>
      </c>
      <c r="Q293" s="5" t="s">
        <v>445</v>
      </c>
      <c r="R293" s="5">
        <v>8</v>
      </c>
      <c r="S293" s="5">
        <v>37</v>
      </c>
      <c r="T293" s="5">
        <v>8</v>
      </c>
      <c r="U293" s="5">
        <v>37</v>
      </c>
      <c r="W293" s="5">
        <f t="shared" si="31"/>
        <v>0</v>
      </c>
      <c r="X293" s="5">
        <f t="shared" si="32"/>
        <v>2107.93650793651</v>
      </c>
      <c r="Y293" s="5">
        <f t="shared" si="33"/>
        <v>0</v>
      </c>
      <c r="AA293" s="5">
        <f t="shared" si="34"/>
        <v>0</v>
      </c>
      <c r="AB293" s="5">
        <v>333</v>
      </c>
      <c r="AC293" s="5">
        <v>166</v>
      </c>
      <c r="AD293" s="5">
        <v>63</v>
      </c>
      <c r="AE293" s="5">
        <v>132800</v>
      </c>
      <c r="AF293" s="5">
        <v>132800</v>
      </c>
      <c r="BZ293" s="5">
        <v>103</v>
      </c>
      <c r="CA293" s="5">
        <v>54</v>
      </c>
      <c r="CB293" s="5">
        <v>18</v>
      </c>
      <c r="CC293" s="5">
        <v>43200</v>
      </c>
      <c r="CD293" s="5">
        <v>37950</v>
      </c>
      <c r="CG293" s="5">
        <v>109</v>
      </c>
      <c r="CH293" s="5">
        <v>49</v>
      </c>
      <c r="CI293" s="5">
        <v>18</v>
      </c>
      <c r="CJ293" s="5">
        <v>39200</v>
      </c>
      <c r="CK293" s="5">
        <v>37950</v>
      </c>
      <c r="CN293" s="5">
        <v>121</v>
      </c>
      <c r="CO293" s="5">
        <v>63</v>
      </c>
      <c r="CP293" s="5">
        <v>27</v>
      </c>
      <c r="CQ293" s="5">
        <v>50400</v>
      </c>
      <c r="CR293" s="5">
        <v>56900</v>
      </c>
    </row>
    <row r="294" spans="4:5">
      <c r="D294" s="5" t="s">
        <v>433</v>
      </c>
      <c r="E294" s="5" t="s">
        <v>1005</v>
      </c>
    </row>
    <row r="295" spans="4:5">
      <c r="D295" s="5" t="s">
        <v>435</v>
      </c>
      <c r="E295" s="5" t="s">
        <v>1005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395"/>
  <sheetViews>
    <sheetView showZeros="0" tabSelected="1" topLeftCell="A344" workbookViewId="0">
      <selection activeCell="H367" sqref="H367"/>
    </sheetView>
  </sheetViews>
  <sheetFormatPr defaultColWidth="9" defaultRowHeight="13.5"/>
  <cols>
    <col min="1" max="1" width="37.8833333333333" customWidth="1"/>
    <col min="2" max="9" width="9.10833333333333" customWidth="1"/>
    <col min="10" max="10" width="9.775" customWidth="1"/>
    <col min="11" max="11" width="12.4416666666667" style="1" customWidth="1"/>
  </cols>
  <sheetData>
    <row r="1" spans="1:1">
      <c r="A1" t="s">
        <v>1006</v>
      </c>
    </row>
    <row r="2" ht="36" customHeight="1" spans="1:11">
      <c r="A2" s="2" t="s">
        <v>844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5.6" customHeight="1" spans="1:11">
      <c r="A3" s="3" t="s">
        <v>845</v>
      </c>
      <c r="B3" s="4" t="s">
        <v>846</v>
      </c>
      <c r="C3" s="4" t="s">
        <v>847</v>
      </c>
      <c r="D3" s="4" t="s">
        <v>848</v>
      </c>
      <c r="E3" s="4" t="s">
        <v>1007</v>
      </c>
      <c r="F3" s="4" t="s">
        <v>850</v>
      </c>
      <c r="G3" s="4" t="s">
        <v>851</v>
      </c>
      <c r="H3" s="4" t="s">
        <v>852</v>
      </c>
      <c r="I3" s="4" t="s">
        <v>1008</v>
      </c>
      <c r="J3" s="4" t="s">
        <v>1009</v>
      </c>
      <c r="K3" s="4" t="s">
        <v>20</v>
      </c>
    </row>
    <row r="4" hidden="1" spans="2:11">
      <c r="B4" t="s">
        <v>855</v>
      </c>
      <c r="K4"/>
    </row>
    <row r="5" ht="33.75" hidden="1" customHeight="1" spans="1:11">
      <c r="A5" s="5" t="s">
        <v>856</v>
      </c>
      <c r="B5" s="5" t="s">
        <v>857</v>
      </c>
      <c r="C5" s="5" t="s">
        <v>858</v>
      </c>
      <c r="D5" s="5" t="s">
        <v>859</v>
      </c>
      <c r="E5" s="5" t="s">
        <v>860</v>
      </c>
      <c r="F5" s="5" t="s">
        <v>861</v>
      </c>
      <c r="G5" s="5" t="s">
        <v>862</v>
      </c>
      <c r="H5" s="5" t="s">
        <v>863</v>
      </c>
      <c r="I5" s="5" t="s">
        <v>864</v>
      </c>
      <c r="J5" s="5" t="s">
        <v>865</v>
      </c>
      <c r="K5" s="18"/>
    </row>
    <row r="6" ht="21" customHeight="1" spans="1:11">
      <c r="A6" s="6" t="s">
        <v>307</v>
      </c>
      <c r="B6" s="7">
        <v>30389</v>
      </c>
      <c r="C6" s="7">
        <v>550</v>
      </c>
      <c r="D6" s="7">
        <v>1632</v>
      </c>
      <c r="E6" s="7">
        <v>27800</v>
      </c>
      <c r="F6" s="7">
        <v>30198</v>
      </c>
      <c r="G6" s="7">
        <v>583</v>
      </c>
      <c r="H6" s="7">
        <v>1656</v>
      </c>
      <c r="I6" s="7">
        <v>26400</v>
      </c>
      <c r="J6" s="7">
        <v>54200</v>
      </c>
      <c r="K6" s="18" t="str">
        <f>IF(ISNA(VLOOKUP(A6,明细表!C:G,3,FALSE)),"",VLOOKUP(A6,明细表!C:G,3,FALSE))</f>
        <v/>
      </c>
    </row>
    <row r="7" ht="18" hidden="1" customHeight="1" spans="1:11">
      <c r="A7" s="8" t="s">
        <v>331</v>
      </c>
      <c r="B7" s="9">
        <v>3770</v>
      </c>
      <c r="C7" s="10">
        <v>70</v>
      </c>
      <c r="D7" s="10">
        <v>241</v>
      </c>
      <c r="E7" s="10">
        <v>0</v>
      </c>
      <c r="F7" s="10">
        <v>3945</v>
      </c>
      <c r="G7" s="10">
        <v>72</v>
      </c>
      <c r="H7" s="10">
        <v>242</v>
      </c>
      <c r="I7" s="10">
        <v>0</v>
      </c>
      <c r="J7" s="19">
        <v>0</v>
      </c>
      <c r="K7"/>
    </row>
    <row r="8" ht="18" hidden="1" customHeight="1" spans="1:11">
      <c r="A8" s="11" t="s">
        <v>330</v>
      </c>
      <c r="B8" s="9">
        <v>3770</v>
      </c>
      <c r="C8" s="10">
        <v>70</v>
      </c>
      <c r="D8" s="10">
        <v>241</v>
      </c>
      <c r="E8" s="10">
        <v>0</v>
      </c>
      <c r="F8" s="10">
        <v>3945</v>
      </c>
      <c r="G8" s="10">
        <v>72</v>
      </c>
      <c r="H8" s="10">
        <v>242</v>
      </c>
      <c r="I8" s="10">
        <v>0</v>
      </c>
      <c r="J8" s="19">
        <v>0</v>
      </c>
      <c r="K8"/>
    </row>
    <row r="9" ht="18" hidden="1" customHeight="1" spans="1:11">
      <c r="A9" s="8" t="s">
        <v>311</v>
      </c>
      <c r="B9" s="9">
        <v>5815</v>
      </c>
      <c r="C9" s="10">
        <v>103</v>
      </c>
      <c r="D9" s="10">
        <v>262</v>
      </c>
      <c r="E9" s="10">
        <v>0</v>
      </c>
      <c r="F9" s="10">
        <v>5989</v>
      </c>
      <c r="G9" s="10">
        <v>108</v>
      </c>
      <c r="H9" s="10">
        <v>273</v>
      </c>
      <c r="I9" s="10">
        <v>0</v>
      </c>
      <c r="J9" s="19">
        <v>0</v>
      </c>
      <c r="K9"/>
    </row>
    <row r="10" ht="18" hidden="1" customHeight="1" spans="1:11">
      <c r="A10" s="12" t="s">
        <v>310</v>
      </c>
      <c r="B10" s="9">
        <v>5815</v>
      </c>
      <c r="C10" s="10">
        <v>103</v>
      </c>
      <c r="D10" s="10">
        <v>262</v>
      </c>
      <c r="E10" s="10">
        <v>0</v>
      </c>
      <c r="F10" s="10">
        <v>5989</v>
      </c>
      <c r="G10" s="10">
        <v>108</v>
      </c>
      <c r="H10" s="10">
        <v>273</v>
      </c>
      <c r="I10" s="10">
        <v>0</v>
      </c>
      <c r="J10" s="19">
        <v>0</v>
      </c>
      <c r="K10"/>
    </row>
    <row r="11" ht="18" hidden="1" customHeight="1" spans="1:11">
      <c r="A11" s="8" t="s">
        <v>309</v>
      </c>
      <c r="B11" s="9">
        <v>2189</v>
      </c>
      <c r="C11" s="10">
        <v>0</v>
      </c>
      <c r="D11" s="10">
        <v>0</v>
      </c>
      <c r="E11" s="10">
        <v>0</v>
      </c>
      <c r="F11" s="10">
        <v>2298</v>
      </c>
      <c r="G11" s="10">
        <v>45</v>
      </c>
      <c r="H11" s="10">
        <v>116</v>
      </c>
      <c r="I11" s="10">
        <v>0</v>
      </c>
      <c r="J11" s="19">
        <v>0</v>
      </c>
      <c r="K11"/>
    </row>
    <row r="12" ht="18" hidden="1" customHeight="1" spans="1:11">
      <c r="A12" s="12" t="s">
        <v>308</v>
      </c>
      <c r="B12" s="9">
        <v>2189</v>
      </c>
      <c r="C12" s="10">
        <v>0</v>
      </c>
      <c r="D12" s="10">
        <v>0</v>
      </c>
      <c r="E12" s="10">
        <v>0</v>
      </c>
      <c r="F12" s="10">
        <v>2298</v>
      </c>
      <c r="G12" s="10">
        <v>45</v>
      </c>
      <c r="H12" s="10">
        <v>116</v>
      </c>
      <c r="I12" s="10">
        <v>0</v>
      </c>
      <c r="J12" s="19">
        <v>0</v>
      </c>
      <c r="K12"/>
    </row>
    <row r="13" ht="18" hidden="1" customHeight="1" spans="1:11">
      <c r="A13" s="8" t="s">
        <v>335</v>
      </c>
      <c r="B13" s="9">
        <v>3818</v>
      </c>
      <c r="C13" s="10">
        <v>70</v>
      </c>
      <c r="D13" s="10">
        <v>251</v>
      </c>
      <c r="E13" s="10">
        <v>0</v>
      </c>
      <c r="F13" s="10">
        <v>3771</v>
      </c>
      <c r="G13" s="10">
        <v>70</v>
      </c>
      <c r="H13" s="10">
        <v>259</v>
      </c>
      <c r="I13" s="10">
        <v>0</v>
      </c>
      <c r="J13" s="19">
        <v>0</v>
      </c>
      <c r="K13"/>
    </row>
    <row r="14" ht="18" hidden="1" customHeight="1" spans="1:11">
      <c r="A14" s="12" t="s">
        <v>334</v>
      </c>
      <c r="B14" s="9">
        <v>3818</v>
      </c>
      <c r="C14" s="10">
        <v>70</v>
      </c>
      <c r="D14" s="10">
        <v>251</v>
      </c>
      <c r="E14" s="10">
        <v>0</v>
      </c>
      <c r="F14" s="10">
        <v>3771</v>
      </c>
      <c r="G14" s="10">
        <v>70</v>
      </c>
      <c r="H14" s="10">
        <v>259</v>
      </c>
      <c r="I14" s="10">
        <v>0</v>
      </c>
      <c r="J14" s="19">
        <v>0</v>
      </c>
      <c r="K14"/>
    </row>
    <row r="15" ht="18" hidden="1" customHeight="1" spans="1:11">
      <c r="A15" s="8" t="s">
        <v>313</v>
      </c>
      <c r="B15" s="9">
        <v>4369</v>
      </c>
      <c r="C15" s="10">
        <v>87</v>
      </c>
      <c r="D15" s="10">
        <v>210</v>
      </c>
      <c r="E15" s="10">
        <v>0</v>
      </c>
      <c r="F15" s="10">
        <v>4349</v>
      </c>
      <c r="G15" s="10">
        <v>80</v>
      </c>
      <c r="H15" s="10">
        <v>196</v>
      </c>
      <c r="I15" s="10">
        <v>0</v>
      </c>
      <c r="J15" s="19">
        <v>0</v>
      </c>
      <c r="K15"/>
    </row>
    <row r="16" ht="18" hidden="1" customHeight="1" spans="1:11">
      <c r="A16" s="12" t="s">
        <v>312</v>
      </c>
      <c r="B16" s="9">
        <v>4369</v>
      </c>
      <c r="C16" s="10">
        <v>87</v>
      </c>
      <c r="D16" s="10">
        <v>210</v>
      </c>
      <c r="E16" s="10">
        <v>0</v>
      </c>
      <c r="F16" s="10">
        <v>4349</v>
      </c>
      <c r="G16" s="10">
        <v>80</v>
      </c>
      <c r="H16" s="10">
        <v>196</v>
      </c>
      <c r="I16" s="10">
        <v>0</v>
      </c>
      <c r="J16" s="19">
        <v>0</v>
      </c>
      <c r="K16"/>
    </row>
    <row r="17" ht="18" hidden="1" customHeight="1" spans="1:11">
      <c r="A17" s="8" t="s">
        <v>329</v>
      </c>
      <c r="B17" s="9">
        <v>1151</v>
      </c>
      <c r="C17" s="10">
        <v>27</v>
      </c>
      <c r="D17" s="10">
        <v>148</v>
      </c>
      <c r="E17" s="10">
        <v>0</v>
      </c>
      <c r="F17" s="10">
        <v>2256</v>
      </c>
      <c r="G17" s="10">
        <v>46</v>
      </c>
      <c r="H17" s="10">
        <v>130</v>
      </c>
      <c r="I17" s="10">
        <v>0</v>
      </c>
      <c r="J17" s="19">
        <v>0</v>
      </c>
      <c r="K17"/>
    </row>
    <row r="18" ht="18" hidden="1" customHeight="1" spans="1:11">
      <c r="A18" s="12" t="s">
        <v>328</v>
      </c>
      <c r="B18" s="9">
        <v>1151</v>
      </c>
      <c r="C18" s="10">
        <v>27</v>
      </c>
      <c r="D18" s="10">
        <v>148</v>
      </c>
      <c r="E18" s="10">
        <v>0</v>
      </c>
      <c r="F18" s="10">
        <v>2256</v>
      </c>
      <c r="G18" s="10">
        <v>46</v>
      </c>
      <c r="H18" s="10">
        <v>130</v>
      </c>
      <c r="I18" s="10">
        <v>0</v>
      </c>
      <c r="J18" s="19">
        <v>0</v>
      </c>
      <c r="K18"/>
    </row>
    <row r="19" ht="18" hidden="1" customHeight="1" spans="1:11">
      <c r="A19" s="8" t="s">
        <v>327</v>
      </c>
      <c r="B19" s="9">
        <v>1797</v>
      </c>
      <c r="C19" s="10">
        <v>36</v>
      </c>
      <c r="D19" s="10">
        <v>105</v>
      </c>
      <c r="E19" s="10">
        <v>0</v>
      </c>
      <c r="F19" s="10">
        <v>2033</v>
      </c>
      <c r="G19" s="10">
        <v>40</v>
      </c>
      <c r="H19" s="10">
        <v>117</v>
      </c>
      <c r="I19" s="10">
        <v>0</v>
      </c>
      <c r="J19" s="19">
        <v>0</v>
      </c>
      <c r="K19"/>
    </row>
    <row r="20" ht="18" hidden="1" customHeight="1" spans="1:11">
      <c r="A20" s="12" t="s">
        <v>326</v>
      </c>
      <c r="B20" s="9">
        <v>1797</v>
      </c>
      <c r="C20" s="10">
        <v>36</v>
      </c>
      <c r="D20" s="10">
        <v>105</v>
      </c>
      <c r="E20" s="10">
        <v>0</v>
      </c>
      <c r="F20" s="10">
        <v>2033</v>
      </c>
      <c r="G20" s="10">
        <v>40</v>
      </c>
      <c r="H20" s="10">
        <v>117</v>
      </c>
      <c r="I20" s="10">
        <v>0</v>
      </c>
      <c r="J20" s="19">
        <v>0</v>
      </c>
      <c r="K20"/>
    </row>
    <row r="21" ht="18" hidden="1" customHeight="1" spans="1:11">
      <c r="A21" s="8" t="s">
        <v>315</v>
      </c>
      <c r="B21" s="9">
        <v>329</v>
      </c>
      <c r="C21" s="10">
        <v>6</v>
      </c>
      <c r="D21" s="10">
        <v>15</v>
      </c>
      <c r="E21" s="10">
        <v>0</v>
      </c>
      <c r="F21" s="10">
        <v>571</v>
      </c>
      <c r="G21" s="10">
        <v>13</v>
      </c>
      <c r="H21" s="10">
        <v>38</v>
      </c>
      <c r="I21" s="10">
        <v>0</v>
      </c>
      <c r="J21" s="19">
        <v>0</v>
      </c>
      <c r="K21"/>
    </row>
    <row r="22" ht="18" hidden="1" customHeight="1" spans="1:11">
      <c r="A22" s="12" t="s">
        <v>314</v>
      </c>
      <c r="B22" s="9">
        <v>329</v>
      </c>
      <c r="C22" s="10">
        <v>6</v>
      </c>
      <c r="D22" s="10">
        <v>15</v>
      </c>
      <c r="E22" s="10">
        <v>0</v>
      </c>
      <c r="F22" s="10">
        <v>571</v>
      </c>
      <c r="G22" s="10">
        <v>13</v>
      </c>
      <c r="H22" s="10">
        <v>38</v>
      </c>
      <c r="I22" s="10">
        <v>0</v>
      </c>
      <c r="J22" s="19">
        <v>0</v>
      </c>
      <c r="K22"/>
    </row>
    <row r="23" ht="18" hidden="1" customHeight="1" spans="1:11">
      <c r="A23" s="8" t="s">
        <v>321</v>
      </c>
      <c r="B23" s="9">
        <v>2861</v>
      </c>
      <c r="C23" s="10">
        <v>58</v>
      </c>
      <c r="D23" s="10">
        <v>150</v>
      </c>
      <c r="E23" s="10">
        <v>0</v>
      </c>
      <c r="F23" s="10">
        <v>671</v>
      </c>
      <c r="G23" s="10">
        <v>14</v>
      </c>
      <c r="H23" s="10">
        <v>34</v>
      </c>
      <c r="I23" s="10">
        <v>0</v>
      </c>
      <c r="J23" s="19">
        <v>0</v>
      </c>
      <c r="K23"/>
    </row>
    <row r="24" ht="18" hidden="1" customHeight="1" spans="1:11">
      <c r="A24" s="12" t="s">
        <v>320</v>
      </c>
      <c r="B24" s="9">
        <v>2861</v>
      </c>
      <c r="C24" s="10">
        <v>58</v>
      </c>
      <c r="D24" s="10">
        <v>150</v>
      </c>
      <c r="E24" s="10">
        <v>0</v>
      </c>
      <c r="F24" s="10">
        <v>671</v>
      </c>
      <c r="G24" s="10">
        <v>14</v>
      </c>
      <c r="H24" s="10">
        <v>34</v>
      </c>
      <c r="I24" s="10">
        <v>0</v>
      </c>
      <c r="J24" s="19">
        <v>0</v>
      </c>
      <c r="K24"/>
    </row>
    <row r="25" ht="21" customHeight="1" spans="1:11">
      <c r="A25" s="13" t="s">
        <v>323</v>
      </c>
      <c r="B25" s="7">
        <v>82</v>
      </c>
      <c r="C25" s="7">
        <v>6</v>
      </c>
      <c r="D25" s="7">
        <v>8</v>
      </c>
      <c r="E25" s="7">
        <v>13600</v>
      </c>
      <c r="F25" s="7">
        <v>48</v>
      </c>
      <c r="G25" s="7">
        <v>5</v>
      </c>
      <c r="H25" s="7">
        <v>10</v>
      </c>
      <c r="I25" s="7">
        <v>12000</v>
      </c>
      <c r="J25" s="7">
        <v>25600</v>
      </c>
      <c r="K25" s="18" t="str">
        <f>IF(ISNA(VLOOKUP(A25,明细表!C:G,3,FALSE)),"",VLOOKUP(A25,明细表!C:G,3,FALSE))</f>
        <v/>
      </c>
    </row>
    <row r="26" ht="21" customHeight="1" spans="1:11">
      <c r="A26" s="14" t="s">
        <v>322</v>
      </c>
      <c r="B26" s="7">
        <v>82</v>
      </c>
      <c r="C26" s="7">
        <v>6</v>
      </c>
      <c r="D26" s="7">
        <v>8</v>
      </c>
      <c r="E26" s="7">
        <v>13600</v>
      </c>
      <c r="F26" s="7">
        <v>48</v>
      </c>
      <c r="G26" s="7">
        <v>5</v>
      </c>
      <c r="H26" s="7">
        <v>10</v>
      </c>
      <c r="I26" s="7">
        <v>12000</v>
      </c>
      <c r="J26" s="7">
        <v>25600</v>
      </c>
      <c r="K26" s="18" t="str">
        <f>IF(ISNA(VLOOKUP(A26,明细表!C:G,3,FALSE)),"",VLOOKUP(A26,明细表!C:G,3,FALSE))</f>
        <v/>
      </c>
    </row>
    <row r="27" ht="18" hidden="1" customHeight="1" spans="1:11">
      <c r="A27" s="8" t="s">
        <v>317</v>
      </c>
      <c r="B27" s="9">
        <v>1049</v>
      </c>
      <c r="C27" s="10">
        <v>21</v>
      </c>
      <c r="D27" s="10">
        <v>60</v>
      </c>
      <c r="E27" s="10">
        <v>0</v>
      </c>
      <c r="F27" s="10">
        <v>1162</v>
      </c>
      <c r="G27" s="10">
        <v>23</v>
      </c>
      <c r="H27" s="10">
        <v>59</v>
      </c>
      <c r="I27" s="10">
        <v>0</v>
      </c>
      <c r="J27" s="19">
        <v>0</v>
      </c>
      <c r="K27"/>
    </row>
    <row r="28" ht="18" hidden="1" customHeight="1" spans="1:11">
      <c r="A28" s="12" t="s">
        <v>316</v>
      </c>
      <c r="B28" s="9">
        <v>1049</v>
      </c>
      <c r="C28" s="10">
        <v>21</v>
      </c>
      <c r="D28" s="10">
        <v>60</v>
      </c>
      <c r="E28" s="10">
        <v>0</v>
      </c>
      <c r="F28" s="10">
        <v>1162</v>
      </c>
      <c r="G28" s="10">
        <v>23</v>
      </c>
      <c r="H28" s="10">
        <v>59</v>
      </c>
      <c r="I28" s="10">
        <v>0</v>
      </c>
      <c r="J28" s="19">
        <v>0</v>
      </c>
      <c r="K28"/>
    </row>
    <row r="29" ht="18" hidden="1" customHeight="1" spans="1:11">
      <c r="A29" s="8" t="s">
        <v>333</v>
      </c>
      <c r="B29" s="9">
        <v>563</v>
      </c>
      <c r="C29" s="10">
        <v>12</v>
      </c>
      <c r="D29" s="10">
        <v>53</v>
      </c>
      <c r="E29" s="10">
        <v>0</v>
      </c>
      <c r="F29" s="10">
        <v>440</v>
      </c>
      <c r="G29" s="10">
        <v>12</v>
      </c>
      <c r="H29" s="10">
        <v>53</v>
      </c>
      <c r="I29" s="10">
        <v>0</v>
      </c>
      <c r="J29" s="19">
        <v>0</v>
      </c>
      <c r="K29"/>
    </row>
    <row r="30" ht="18" hidden="1" customHeight="1" spans="1:11">
      <c r="A30" s="12" t="s">
        <v>332</v>
      </c>
      <c r="B30" s="9">
        <v>563</v>
      </c>
      <c r="C30" s="10">
        <v>12</v>
      </c>
      <c r="D30" s="10">
        <v>53</v>
      </c>
      <c r="E30" s="10">
        <v>0</v>
      </c>
      <c r="F30" s="10">
        <v>440</v>
      </c>
      <c r="G30" s="10">
        <v>12</v>
      </c>
      <c r="H30" s="10">
        <v>53</v>
      </c>
      <c r="I30" s="10">
        <v>0</v>
      </c>
      <c r="J30" s="19">
        <v>0</v>
      </c>
      <c r="K30"/>
    </row>
    <row r="31" ht="21" customHeight="1" spans="1:11">
      <c r="A31" s="15" t="s">
        <v>325</v>
      </c>
      <c r="B31" s="7">
        <v>98</v>
      </c>
      <c r="C31" s="7">
        <v>6</v>
      </c>
      <c r="D31" s="7">
        <v>11</v>
      </c>
      <c r="E31" s="7">
        <v>14200</v>
      </c>
      <c r="F31" s="7">
        <v>86</v>
      </c>
      <c r="G31" s="7">
        <v>6</v>
      </c>
      <c r="H31" s="7">
        <v>12</v>
      </c>
      <c r="I31" s="7">
        <v>14400</v>
      </c>
      <c r="J31" s="7">
        <v>28600</v>
      </c>
      <c r="K31" s="18" t="str">
        <f>IF(ISNA(VLOOKUP(A31,明细表!C:G,3,FALSE)),"",VLOOKUP(A31,明细表!C:G,3,FALSE))</f>
        <v/>
      </c>
    </row>
    <row r="32" ht="21" customHeight="1" spans="1:11">
      <c r="A32" s="14" t="s">
        <v>324</v>
      </c>
      <c r="B32" s="7">
        <v>98</v>
      </c>
      <c r="C32" s="7">
        <v>6</v>
      </c>
      <c r="D32" s="7">
        <v>11</v>
      </c>
      <c r="E32" s="7">
        <v>14200</v>
      </c>
      <c r="F32" s="7">
        <v>86</v>
      </c>
      <c r="G32" s="7">
        <v>6</v>
      </c>
      <c r="H32" s="7">
        <v>12</v>
      </c>
      <c r="I32" s="7">
        <v>14400</v>
      </c>
      <c r="J32" s="7">
        <v>28600</v>
      </c>
      <c r="K32" s="18" t="str">
        <f>IF(ISNA(VLOOKUP(A32,明细表!C:G,3,FALSE)),"",VLOOKUP(A32,明细表!C:G,3,FALSE))</f>
        <v/>
      </c>
    </row>
    <row r="33" ht="18" hidden="1" customHeight="1" spans="1:11">
      <c r="A33" s="8" t="s">
        <v>319</v>
      </c>
      <c r="B33" s="9">
        <v>2498</v>
      </c>
      <c r="C33" s="10">
        <v>48</v>
      </c>
      <c r="D33" s="10">
        <v>118</v>
      </c>
      <c r="E33" s="10">
        <v>0</v>
      </c>
      <c r="F33" s="10">
        <v>2579</v>
      </c>
      <c r="G33" s="10">
        <v>49</v>
      </c>
      <c r="H33" s="10">
        <v>117</v>
      </c>
      <c r="I33" s="10">
        <v>0</v>
      </c>
      <c r="J33" s="19">
        <v>0</v>
      </c>
      <c r="K33"/>
    </row>
    <row r="34" ht="18" hidden="1" customHeight="1" spans="1:11">
      <c r="A34" s="12" t="s">
        <v>318</v>
      </c>
      <c r="B34" s="9">
        <v>2498</v>
      </c>
      <c r="C34" s="10">
        <v>48</v>
      </c>
      <c r="D34" s="10">
        <v>118</v>
      </c>
      <c r="E34" s="10">
        <v>0</v>
      </c>
      <c r="F34" s="10">
        <v>2579</v>
      </c>
      <c r="G34" s="10">
        <v>49</v>
      </c>
      <c r="H34" s="10">
        <v>117</v>
      </c>
      <c r="I34" s="10">
        <v>0</v>
      </c>
      <c r="J34" s="19">
        <v>0</v>
      </c>
      <c r="K34"/>
    </row>
    <row r="35" ht="21" customHeight="1" spans="1:11">
      <c r="A35" s="6" t="s">
        <v>41</v>
      </c>
      <c r="B35" s="7">
        <v>20207</v>
      </c>
      <c r="C35" s="7">
        <v>427</v>
      </c>
      <c r="D35" s="7">
        <v>1219</v>
      </c>
      <c r="E35" s="7">
        <v>61400</v>
      </c>
      <c r="F35" s="7">
        <v>20960</v>
      </c>
      <c r="G35" s="7">
        <v>432</v>
      </c>
      <c r="H35" s="7">
        <v>1182</v>
      </c>
      <c r="I35" s="7">
        <v>55000</v>
      </c>
      <c r="J35" s="7">
        <v>116400</v>
      </c>
      <c r="K35" s="18" t="str">
        <f>IF(ISNA(VLOOKUP(A35,明细表!C:G,3,FALSE)),"",VLOOKUP(A35,明细表!C:G,3,FALSE))</f>
        <v/>
      </c>
    </row>
    <row r="36" ht="18" hidden="1" customHeight="1" spans="1:11">
      <c r="A36" s="16" t="s">
        <v>47</v>
      </c>
      <c r="B36" s="9">
        <v>3625</v>
      </c>
      <c r="C36" s="10">
        <v>72</v>
      </c>
      <c r="D36" s="10">
        <v>191</v>
      </c>
      <c r="E36" s="10">
        <v>0</v>
      </c>
      <c r="F36" s="10">
        <v>3562</v>
      </c>
      <c r="G36" s="10">
        <v>68</v>
      </c>
      <c r="H36" s="10">
        <v>189</v>
      </c>
      <c r="I36" s="10">
        <v>0</v>
      </c>
      <c r="J36" s="19">
        <v>0</v>
      </c>
      <c r="K36"/>
    </row>
    <row r="37" ht="18" hidden="1" customHeight="1" spans="1:11">
      <c r="A37" s="12" t="s">
        <v>46</v>
      </c>
      <c r="B37" s="9">
        <v>3625</v>
      </c>
      <c r="C37" s="10">
        <v>72</v>
      </c>
      <c r="D37" s="10">
        <v>191</v>
      </c>
      <c r="E37" s="10">
        <v>0</v>
      </c>
      <c r="F37" s="10">
        <v>3562</v>
      </c>
      <c r="G37" s="10">
        <v>68</v>
      </c>
      <c r="H37" s="10">
        <v>189</v>
      </c>
      <c r="I37" s="10">
        <v>0</v>
      </c>
      <c r="J37" s="19">
        <v>0</v>
      </c>
      <c r="K37"/>
    </row>
    <row r="38" ht="18" hidden="1" customHeight="1" spans="1:11">
      <c r="A38" s="16" t="s">
        <v>66</v>
      </c>
      <c r="B38" s="9">
        <v>3443</v>
      </c>
      <c r="C38" s="10">
        <v>65</v>
      </c>
      <c r="D38" s="10">
        <v>257</v>
      </c>
      <c r="E38" s="10">
        <v>0</v>
      </c>
      <c r="F38" s="10">
        <v>3491</v>
      </c>
      <c r="G38" s="10">
        <v>64</v>
      </c>
      <c r="H38" s="10">
        <v>231</v>
      </c>
      <c r="I38" s="10">
        <v>0</v>
      </c>
      <c r="J38" s="19">
        <v>0</v>
      </c>
      <c r="K38"/>
    </row>
    <row r="39" ht="18" hidden="1" customHeight="1" spans="1:11">
      <c r="A39" s="12" t="s">
        <v>65</v>
      </c>
      <c r="B39" s="9">
        <v>3443</v>
      </c>
      <c r="C39" s="10">
        <v>65</v>
      </c>
      <c r="D39" s="10">
        <v>257</v>
      </c>
      <c r="E39" s="10">
        <v>0</v>
      </c>
      <c r="F39" s="10">
        <v>3491</v>
      </c>
      <c r="G39" s="10">
        <v>64</v>
      </c>
      <c r="H39" s="10">
        <v>231</v>
      </c>
      <c r="I39" s="10">
        <v>0</v>
      </c>
      <c r="J39" s="19">
        <v>0</v>
      </c>
      <c r="K39"/>
    </row>
    <row r="40" ht="18" hidden="1" customHeight="1" spans="1:11">
      <c r="A40" s="16" t="s">
        <v>49</v>
      </c>
      <c r="B40" s="9">
        <v>3817</v>
      </c>
      <c r="C40" s="10">
        <v>75</v>
      </c>
      <c r="D40" s="10">
        <v>200</v>
      </c>
      <c r="E40" s="10">
        <v>0</v>
      </c>
      <c r="F40" s="10">
        <v>3692</v>
      </c>
      <c r="G40" s="10">
        <v>73</v>
      </c>
      <c r="H40" s="10">
        <v>182</v>
      </c>
      <c r="I40" s="10">
        <v>0</v>
      </c>
      <c r="J40" s="19">
        <v>0</v>
      </c>
      <c r="K40"/>
    </row>
    <row r="41" ht="18" hidden="1" customHeight="1" spans="1:11">
      <c r="A41" s="12" t="s">
        <v>48</v>
      </c>
      <c r="B41" s="9">
        <v>3817</v>
      </c>
      <c r="C41" s="10">
        <v>75</v>
      </c>
      <c r="D41" s="10">
        <v>200</v>
      </c>
      <c r="E41" s="10">
        <v>0</v>
      </c>
      <c r="F41" s="10">
        <v>3692</v>
      </c>
      <c r="G41" s="10">
        <v>73</v>
      </c>
      <c r="H41" s="10">
        <v>182</v>
      </c>
      <c r="I41" s="10">
        <v>0</v>
      </c>
      <c r="J41" s="19">
        <v>0</v>
      </c>
      <c r="K41"/>
    </row>
    <row r="42" ht="18" hidden="1" customHeight="1" spans="1:11">
      <c r="A42" s="16" t="s">
        <v>68</v>
      </c>
      <c r="B42" s="9">
        <v>1907</v>
      </c>
      <c r="C42" s="10">
        <v>38</v>
      </c>
      <c r="D42" s="10">
        <v>139</v>
      </c>
      <c r="E42" s="10">
        <v>0</v>
      </c>
      <c r="F42" s="10">
        <v>1831</v>
      </c>
      <c r="G42" s="10">
        <v>36</v>
      </c>
      <c r="H42" s="10">
        <v>137</v>
      </c>
      <c r="I42" s="10">
        <v>0</v>
      </c>
      <c r="J42" s="19">
        <v>0</v>
      </c>
      <c r="K42"/>
    </row>
    <row r="43" ht="18" hidden="1" customHeight="1" spans="1:11">
      <c r="A43" s="12" t="s">
        <v>67</v>
      </c>
      <c r="B43" s="9">
        <v>1907</v>
      </c>
      <c r="C43" s="10">
        <v>38</v>
      </c>
      <c r="D43" s="10">
        <v>139</v>
      </c>
      <c r="E43" s="10">
        <v>0</v>
      </c>
      <c r="F43" s="10">
        <v>1831</v>
      </c>
      <c r="G43" s="10">
        <v>36</v>
      </c>
      <c r="H43" s="10">
        <v>137</v>
      </c>
      <c r="I43" s="10">
        <v>0</v>
      </c>
      <c r="J43" s="19">
        <v>0</v>
      </c>
      <c r="K43"/>
    </row>
    <row r="44" ht="21" customHeight="1" spans="1:11">
      <c r="A44" s="17" t="s">
        <v>43</v>
      </c>
      <c r="B44" s="7">
        <v>2116</v>
      </c>
      <c r="C44" s="7">
        <v>69</v>
      </c>
      <c r="D44" s="7">
        <v>140</v>
      </c>
      <c r="E44" s="7">
        <v>61400</v>
      </c>
      <c r="F44" s="7">
        <v>2147</v>
      </c>
      <c r="G44" s="7">
        <v>67</v>
      </c>
      <c r="H44" s="7">
        <v>138</v>
      </c>
      <c r="I44" s="7">
        <v>55000</v>
      </c>
      <c r="J44" s="7">
        <v>116400</v>
      </c>
      <c r="K44" s="18" t="str">
        <f>IF(ISNA(VLOOKUP(A44,明细表!C:G,3,FALSE)),"",VLOOKUP(A44,明细表!C:G,3,FALSE))</f>
        <v/>
      </c>
    </row>
    <row r="45" ht="33" customHeight="1" spans="1:11">
      <c r="A45" s="14" t="s">
        <v>52</v>
      </c>
      <c r="B45" s="7">
        <v>184</v>
      </c>
      <c r="C45" s="7">
        <v>13</v>
      </c>
      <c r="D45" s="7">
        <v>20</v>
      </c>
      <c r="E45" s="7">
        <v>22700</v>
      </c>
      <c r="F45" s="7">
        <v>186</v>
      </c>
      <c r="G45" s="7">
        <v>12</v>
      </c>
      <c r="H45" s="7">
        <v>15</v>
      </c>
      <c r="I45" s="7">
        <v>20000</v>
      </c>
      <c r="J45" s="7">
        <v>42700</v>
      </c>
      <c r="K45" s="18" t="str">
        <f>IF(ISNA(VLOOKUP(A45,明细表!C:G,3,FALSE)),"",VLOOKUP(A45,明细表!C:G,3,FALSE))</f>
        <v>含红旗19600元、利农8800元</v>
      </c>
    </row>
    <row r="46" ht="18" hidden="1" customHeight="1" spans="1:11">
      <c r="A46" s="12" t="s">
        <v>56</v>
      </c>
      <c r="B46" s="9">
        <v>1379</v>
      </c>
      <c r="C46" s="10">
        <v>29</v>
      </c>
      <c r="D46" s="10">
        <v>75</v>
      </c>
      <c r="E46" s="10">
        <v>0</v>
      </c>
      <c r="F46" s="10">
        <v>1469</v>
      </c>
      <c r="G46" s="10">
        <v>30</v>
      </c>
      <c r="H46" s="10">
        <v>77</v>
      </c>
      <c r="I46" s="10">
        <v>0</v>
      </c>
      <c r="J46" s="19">
        <v>0</v>
      </c>
      <c r="K46"/>
    </row>
    <row r="47" ht="21" customHeight="1" spans="1:11">
      <c r="A47" s="14" t="s">
        <v>57</v>
      </c>
      <c r="B47" s="7">
        <v>144</v>
      </c>
      <c r="C47" s="7">
        <v>6</v>
      </c>
      <c r="D47" s="7">
        <v>11</v>
      </c>
      <c r="E47" s="7">
        <v>7100</v>
      </c>
      <c r="F47" s="7">
        <v>115</v>
      </c>
      <c r="G47" s="7">
        <v>6</v>
      </c>
      <c r="H47" s="7">
        <v>10</v>
      </c>
      <c r="I47" s="7">
        <v>7000</v>
      </c>
      <c r="J47" s="7">
        <v>14100</v>
      </c>
      <c r="K47" s="18" t="str">
        <f>IF(ISNA(VLOOKUP(A47,明细表!C:G,3,FALSE)),"",VLOOKUP(A47,明细表!C:G,3,FALSE))</f>
        <v/>
      </c>
    </row>
    <row r="48" ht="18" hidden="1" customHeight="1" spans="1:11">
      <c r="A48" s="12" t="s">
        <v>53</v>
      </c>
      <c r="B48" s="9">
        <v>298</v>
      </c>
      <c r="C48" s="10">
        <v>7</v>
      </c>
      <c r="D48" s="10">
        <v>16</v>
      </c>
      <c r="E48" s="10">
        <v>0</v>
      </c>
      <c r="F48" s="10">
        <v>289</v>
      </c>
      <c r="G48" s="10">
        <v>7</v>
      </c>
      <c r="H48" s="10">
        <v>16</v>
      </c>
      <c r="I48" s="10">
        <v>0</v>
      </c>
      <c r="J48" s="19">
        <v>0</v>
      </c>
      <c r="K48"/>
    </row>
    <row r="49" ht="21" customHeight="1" spans="1:11">
      <c r="A49" s="14" t="s">
        <v>59</v>
      </c>
      <c r="B49" s="7">
        <v>54</v>
      </c>
      <c r="C49" s="7">
        <v>6</v>
      </c>
      <c r="D49" s="7">
        <v>4</v>
      </c>
      <c r="E49" s="7">
        <v>12800</v>
      </c>
      <c r="F49" s="7">
        <v>39</v>
      </c>
      <c r="G49" s="7">
        <v>5</v>
      </c>
      <c r="H49" s="7">
        <v>7</v>
      </c>
      <c r="I49" s="7">
        <v>11400</v>
      </c>
      <c r="J49" s="7">
        <v>24200</v>
      </c>
      <c r="K49" s="18" t="str">
        <f>IF(ISNA(VLOOKUP(A49,明细表!C:G,3,FALSE)),"",VLOOKUP(A49,明细表!C:G,3,FALSE))</f>
        <v/>
      </c>
    </row>
    <row r="50" ht="21" customHeight="1" spans="1:11">
      <c r="A50" s="14" t="s">
        <v>42</v>
      </c>
      <c r="B50" s="7">
        <v>12</v>
      </c>
      <c r="C50" s="7">
        <v>3</v>
      </c>
      <c r="D50" s="7">
        <v>5</v>
      </c>
      <c r="E50" s="7">
        <v>7000</v>
      </c>
      <c r="F50" s="7">
        <v>13</v>
      </c>
      <c r="G50" s="7">
        <v>2</v>
      </c>
      <c r="H50" s="7">
        <v>6</v>
      </c>
      <c r="I50" s="7">
        <v>5200</v>
      </c>
      <c r="J50" s="7">
        <v>12200</v>
      </c>
      <c r="K50" s="18" t="str">
        <f>IF(ISNA(VLOOKUP(A50,明细表!C:G,3,FALSE)),"",VLOOKUP(A50,明细表!C:G,3,FALSE))</f>
        <v/>
      </c>
    </row>
    <row r="51" ht="21" customHeight="1" spans="1:11">
      <c r="A51" s="14" t="s">
        <v>60</v>
      </c>
      <c r="B51" s="7">
        <v>45</v>
      </c>
      <c r="C51" s="7">
        <v>5</v>
      </c>
      <c r="D51" s="7">
        <v>9</v>
      </c>
      <c r="E51" s="7">
        <v>11800</v>
      </c>
      <c r="F51" s="7">
        <v>36</v>
      </c>
      <c r="G51" s="7">
        <v>5</v>
      </c>
      <c r="H51" s="7">
        <v>7</v>
      </c>
      <c r="I51" s="7">
        <v>11400</v>
      </c>
      <c r="J51" s="7">
        <v>23200</v>
      </c>
      <c r="K51" s="18" t="str">
        <f>IF(ISNA(VLOOKUP(A51,明细表!C:G,3,FALSE)),"",VLOOKUP(A51,明细表!C:G,3,FALSE))</f>
        <v/>
      </c>
    </row>
    <row r="52" ht="18" hidden="1" customHeight="1" spans="1:11">
      <c r="A52" s="16" t="s">
        <v>55</v>
      </c>
      <c r="B52" s="9">
        <v>1886</v>
      </c>
      <c r="C52" s="10">
        <v>40</v>
      </c>
      <c r="D52" s="10">
        <v>105</v>
      </c>
      <c r="E52" s="10">
        <v>0</v>
      </c>
      <c r="F52" s="10">
        <v>2191</v>
      </c>
      <c r="G52" s="10">
        <v>45</v>
      </c>
      <c r="H52" s="10">
        <v>106</v>
      </c>
      <c r="I52" s="10">
        <v>0</v>
      </c>
      <c r="J52" s="19">
        <v>0</v>
      </c>
      <c r="K52"/>
    </row>
    <row r="53" ht="18" hidden="1" customHeight="1" spans="1:11">
      <c r="A53" s="12" t="s">
        <v>54</v>
      </c>
      <c r="B53" s="9">
        <v>1886</v>
      </c>
      <c r="C53" s="10">
        <v>40</v>
      </c>
      <c r="D53" s="10">
        <v>105</v>
      </c>
      <c r="E53" s="10">
        <v>0</v>
      </c>
      <c r="F53" s="10">
        <v>2191</v>
      </c>
      <c r="G53" s="10">
        <v>45</v>
      </c>
      <c r="H53" s="10">
        <v>106</v>
      </c>
      <c r="I53" s="10">
        <v>0</v>
      </c>
      <c r="J53" s="19">
        <v>0</v>
      </c>
      <c r="K53"/>
    </row>
    <row r="54" ht="18" hidden="1" customHeight="1" spans="1:11">
      <c r="A54" s="16" t="s">
        <v>63</v>
      </c>
      <c r="B54" s="9">
        <v>224</v>
      </c>
      <c r="C54" s="10">
        <v>5</v>
      </c>
      <c r="D54" s="10">
        <v>17</v>
      </c>
      <c r="E54" s="10">
        <v>0</v>
      </c>
      <c r="F54" s="10">
        <v>598</v>
      </c>
      <c r="G54" s="10">
        <v>13</v>
      </c>
      <c r="H54" s="10">
        <v>46</v>
      </c>
      <c r="I54" s="10">
        <v>0</v>
      </c>
      <c r="J54" s="19">
        <v>0</v>
      </c>
      <c r="K54"/>
    </row>
    <row r="55" ht="18" hidden="1" customHeight="1" spans="1:11">
      <c r="A55" s="12" t="s">
        <v>62</v>
      </c>
      <c r="B55" s="9">
        <v>224</v>
      </c>
      <c r="C55" s="10">
        <v>5</v>
      </c>
      <c r="D55" s="10">
        <v>17</v>
      </c>
      <c r="E55" s="10">
        <v>0</v>
      </c>
      <c r="F55" s="10">
        <v>598</v>
      </c>
      <c r="G55" s="10">
        <v>13</v>
      </c>
      <c r="H55" s="10">
        <v>46</v>
      </c>
      <c r="I55" s="10">
        <v>0</v>
      </c>
      <c r="J55" s="19">
        <v>0</v>
      </c>
      <c r="K55"/>
    </row>
    <row r="56" ht="18" hidden="1" customHeight="1" spans="1:11">
      <c r="A56" s="16" t="s">
        <v>45</v>
      </c>
      <c r="B56" s="9">
        <v>3189</v>
      </c>
      <c r="C56" s="10">
        <v>63</v>
      </c>
      <c r="D56" s="10">
        <v>170</v>
      </c>
      <c r="E56" s="10">
        <v>0</v>
      </c>
      <c r="F56" s="10">
        <v>3448</v>
      </c>
      <c r="G56" s="10">
        <v>66</v>
      </c>
      <c r="H56" s="10">
        <v>153</v>
      </c>
      <c r="I56" s="10">
        <v>0</v>
      </c>
      <c r="J56" s="19">
        <v>0</v>
      </c>
      <c r="K56"/>
    </row>
    <row r="57" ht="18" hidden="1" customHeight="1" spans="1:11">
      <c r="A57" s="12" t="s">
        <v>44</v>
      </c>
      <c r="B57" s="9">
        <v>3189</v>
      </c>
      <c r="C57" s="10">
        <v>63</v>
      </c>
      <c r="D57" s="10">
        <v>170</v>
      </c>
      <c r="E57" s="10">
        <v>0</v>
      </c>
      <c r="F57" s="10">
        <v>3448</v>
      </c>
      <c r="G57" s="10">
        <v>66</v>
      </c>
      <c r="H57" s="10">
        <v>153</v>
      </c>
      <c r="I57" s="10">
        <v>0</v>
      </c>
      <c r="J57" s="19">
        <v>0</v>
      </c>
      <c r="K57"/>
    </row>
    <row r="58" ht="21" customHeight="1" spans="1:11">
      <c r="A58" s="6" t="s">
        <v>171</v>
      </c>
      <c r="B58" s="7">
        <v>9434</v>
      </c>
      <c r="C58" s="7">
        <v>187</v>
      </c>
      <c r="D58" s="7">
        <v>520</v>
      </c>
      <c r="E58" s="7">
        <v>2600</v>
      </c>
      <c r="F58" s="7">
        <v>9376</v>
      </c>
      <c r="G58" s="7">
        <v>191</v>
      </c>
      <c r="H58" s="7">
        <v>539</v>
      </c>
      <c r="I58" s="7">
        <v>0</v>
      </c>
      <c r="J58" s="7">
        <v>2600</v>
      </c>
      <c r="K58" s="18" t="str">
        <f>IF(ISNA(VLOOKUP(A58,明细表!C:G,3,FALSE)),"",VLOOKUP(A58,明细表!C:G,3,FALSE))</f>
        <v/>
      </c>
    </row>
    <row r="59" ht="18" hidden="1" customHeight="1" spans="1:11">
      <c r="A59" s="16" t="s">
        <v>183</v>
      </c>
      <c r="B59" s="9">
        <v>2106</v>
      </c>
      <c r="C59" s="10">
        <v>39</v>
      </c>
      <c r="D59" s="10">
        <v>146</v>
      </c>
      <c r="E59" s="10">
        <v>0</v>
      </c>
      <c r="F59" s="10">
        <v>1961</v>
      </c>
      <c r="G59" s="10">
        <v>37</v>
      </c>
      <c r="H59" s="10">
        <v>140</v>
      </c>
      <c r="I59" s="10">
        <v>0</v>
      </c>
      <c r="J59" s="19">
        <v>0</v>
      </c>
      <c r="K59"/>
    </row>
    <row r="60" ht="18" hidden="1" customHeight="1" spans="1:11">
      <c r="A60" s="12" t="s">
        <v>182</v>
      </c>
      <c r="B60" s="9">
        <v>2106</v>
      </c>
      <c r="C60" s="10">
        <v>39</v>
      </c>
      <c r="D60" s="10">
        <v>146</v>
      </c>
      <c r="E60" s="10">
        <v>0</v>
      </c>
      <c r="F60" s="10">
        <v>1961</v>
      </c>
      <c r="G60" s="10">
        <v>37</v>
      </c>
      <c r="H60" s="10">
        <v>140</v>
      </c>
      <c r="I60" s="10">
        <v>0</v>
      </c>
      <c r="J60" s="19">
        <v>0</v>
      </c>
      <c r="K60"/>
    </row>
    <row r="61" ht="18" hidden="1" customHeight="1" spans="1:11">
      <c r="A61" s="16" t="s">
        <v>175</v>
      </c>
      <c r="B61" s="9">
        <v>4000</v>
      </c>
      <c r="C61" s="10">
        <v>79</v>
      </c>
      <c r="D61" s="10">
        <v>205</v>
      </c>
      <c r="E61" s="10">
        <v>0</v>
      </c>
      <c r="F61" s="10">
        <v>3886</v>
      </c>
      <c r="G61" s="10">
        <v>76</v>
      </c>
      <c r="H61" s="10">
        <v>201</v>
      </c>
      <c r="I61" s="10">
        <v>0</v>
      </c>
      <c r="J61" s="19">
        <v>0</v>
      </c>
      <c r="K61"/>
    </row>
    <row r="62" ht="18" hidden="1" customHeight="1" spans="1:11">
      <c r="A62" s="12" t="s">
        <v>174</v>
      </c>
      <c r="B62" s="9">
        <v>4000</v>
      </c>
      <c r="C62" s="10">
        <v>79</v>
      </c>
      <c r="D62" s="10">
        <v>205</v>
      </c>
      <c r="E62" s="10">
        <v>0</v>
      </c>
      <c r="F62" s="10">
        <v>3886</v>
      </c>
      <c r="G62" s="10">
        <v>76</v>
      </c>
      <c r="H62" s="10">
        <v>201</v>
      </c>
      <c r="I62" s="10">
        <v>0</v>
      </c>
      <c r="J62" s="19">
        <v>0</v>
      </c>
      <c r="K62"/>
    </row>
    <row r="63" ht="18" hidden="1" customHeight="1" spans="1:11">
      <c r="A63" s="16" t="s">
        <v>173</v>
      </c>
      <c r="B63" s="9">
        <v>1313</v>
      </c>
      <c r="C63" s="10">
        <v>25</v>
      </c>
      <c r="D63" s="10">
        <v>61</v>
      </c>
      <c r="E63" s="10">
        <v>0</v>
      </c>
      <c r="F63" s="10">
        <v>1204</v>
      </c>
      <c r="G63" s="10">
        <v>25</v>
      </c>
      <c r="H63" s="10">
        <v>57</v>
      </c>
      <c r="I63" s="10">
        <v>0</v>
      </c>
      <c r="J63" s="19">
        <v>0</v>
      </c>
      <c r="K63"/>
    </row>
    <row r="64" ht="18" hidden="1" customHeight="1" spans="1:11">
      <c r="A64" s="12" t="s">
        <v>172</v>
      </c>
      <c r="B64" s="9">
        <v>1313</v>
      </c>
      <c r="C64" s="10">
        <v>25</v>
      </c>
      <c r="D64" s="10">
        <v>61</v>
      </c>
      <c r="E64" s="10">
        <v>0</v>
      </c>
      <c r="F64" s="10">
        <v>1204</v>
      </c>
      <c r="G64" s="10">
        <v>25</v>
      </c>
      <c r="H64" s="10">
        <v>57</v>
      </c>
      <c r="I64" s="10">
        <v>0</v>
      </c>
      <c r="J64" s="19">
        <v>0</v>
      </c>
      <c r="K64"/>
    </row>
    <row r="65" ht="18" hidden="1" customHeight="1" spans="1:11">
      <c r="A65" s="16" t="s">
        <v>177</v>
      </c>
      <c r="B65" s="9">
        <v>729</v>
      </c>
      <c r="C65" s="10">
        <v>15</v>
      </c>
      <c r="D65" s="10">
        <v>38</v>
      </c>
      <c r="E65" s="10">
        <v>0</v>
      </c>
      <c r="F65" s="10">
        <v>688</v>
      </c>
      <c r="G65" s="10">
        <v>15</v>
      </c>
      <c r="H65" s="10">
        <v>42</v>
      </c>
      <c r="I65" s="10">
        <v>0</v>
      </c>
      <c r="J65" s="19">
        <v>0</v>
      </c>
      <c r="K65"/>
    </row>
    <row r="66" ht="18" hidden="1" customHeight="1" spans="1:11">
      <c r="A66" s="12" t="s">
        <v>176</v>
      </c>
      <c r="B66" s="9">
        <v>729</v>
      </c>
      <c r="C66" s="10">
        <v>15</v>
      </c>
      <c r="D66" s="10">
        <v>38</v>
      </c>
      <c r="E66" s="10">
        <v>0</v>
      </c>
      <c r="F66" s="10">
        <v>688</v>
      </c>
      <c r="G66" s="10">
        <v>15</v>
      </c>
      <c r="H66" s="10">
        <v>42</v>
      </c>
      <c r="I66" s="10">
        <v>0</v>
      </c>
      <c r="J66" s="19">
        <v>0</v>
      </c>
      <c r="K66"/>
    </row>
    <row r="67" ht="21" customHeight="1" spans="1:11">
      <c r="A67" s="15" t="s">
        <v>179</v>
      </c>
      <c r="B67" s="7">
        <v>1286</v>
      </c>
      <c r="C67" s="7">
        <v>29</v>
      </c>
      <c r="D67" s="7">
        <v>70</v>
      </c>
      <c r="E67" s="7">
        <v>2600</v>
      </c>
      <c r="F67" s="7">
        <v>1637</v>
      </c>
      <c r="G67" s="7">
        <v>38</v>
      </c>
      <c r="H67" s="7">
        <v>99</v>
      </c>
      <c r="I67" s="7">
        <v>0</v>
      </c>
      <c r="J67" s="7">
        <v>2600</v>
      </c>
      <c r="K67" s="18" t="str">
        <f>IF(ISNA(VLOOKUP(A67,明细表!C:G,3,FALSE)),"",VLOOKUP(A67,明细表!C:G,3,FALSE))</f>
        <v/>
      </c>
    </row>
    <row r="68" ht="21" hidden="1" customHeight="1" spans="1:11">
      <c r="A68" s="12" t="s">
        <v>178</v>
      </c>
      <c r="B68" s="9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9">
        <v>0</v>
      </c>
      <c r="K68"/>
    </row>
    <row r="69" ht="18" customHeight="1" spans="1:11">
      <c r="A69" s="14" t="s">
        <v>180</v>
      </c>
      <c r="B69" s="7">
        <v>1286</v>
      </c>
      <c r="C69" s="7">
        <v>29</v>
      </c>
      <c r="D69" s="7">
        <v>70</v>
      </c>
      <c r="E69" s="7">
        <v>2600</v>
      </c>
      <c r="F69" s="7">
        <v>1637</v>
      </c>
      <c r="G69" s="7">
        <v>38</v>
      </c>
      <c r="H69" s="7">
        <v>99</v>
      </c>
      <c r="I69" s="7">
        <v>0</v>
      </c>
      <c r="J69" s="7">
        <v>2600</v>
      </c>
      <c r="K69" s="18" t="str">
        <f>IF(ISNA(VLOOKUP(A69,明细表!C:G,3,FALSE)),"",VLOOKUP(A69,明细表!C:G,3,FALSE))</f>
        <v>向阳2600元</v>
      </c>
    </row>
    <row r="70" ht="18" customHeight="1" spans="1:11">
      <c r="A70" s="6" t="s">
        <v>359</v>
      </c>
      <c r="B70" s="7">
        <v>2205</v>
      </c>
      <c r="C70" s="7">
        <v>75</v>
      </c>
      <c r="D70" s="7">
        <v>168</v>
      </c>
      <c r="E70" s="7">
        <v>51000</v>
      </c>
      <c r="F70" s="7">
        <v>1907</v>
      </c>
      <c r="G70" s="7">
        <v>66</v>
      </c>
      <c r="H70" s="7">
        <v>196</v>
      </c>
      <c r="I70" s="7">
        <v>42200</v>
      </c>
      <c r="J70" s="7">
        <v>93200</v>
      </c>
      <c r="K70" s="18" t="str">
        <f>IF(ISNA(VLOOKUP(A70,明细表!C:G,3,FALSE)),"",VLOOKUP(A70,明细表!C:G,3,FALSE))</f>
        <v/>
      </c>
    </row>
    <row r="71" ht="18" hidden="1" customHeight="1" spans="1:11">
      <c r="A71" s="16" t="s">
        <v>369</v>
      </c>
      <c r="B71" s="9">
        <v>876</v>
      </c>
      <c r="C71" s="10">
        <v>19</v>
      </c>
      <c r="D71" s="10">
        <v>76</v>
      </c>
      <c r="E71" s="10">
        <v>0</v>
      </c>
      <c r="F71" s="10">
        <v>750</v>
      </c>
      <c r="G71" s="10">
        <v>17</v>
      </c>
      <c r="H71" s="10">
        <v>76</v>
      </c>
      <c r="I71" s="10">
        <v>0</v>
      </c>
      <c r="J71" s="19">
        <v>0</v>
      </c>
      <c r="K71"/>
    </row>
    <row r="72" ht="21" hidden="1" customHeight="1" spans="1:11">
      <c r="A72" s="12" t="s">
        <v>370</v>
      </c>
      <c r="B72" s="9">
        <v>488</v>
      </c>
      <c r="C72" s="10">
        <v>10</v>
      </c>
      <c r="D72" s="10">
        <v>42</v>
      </c>
      <c r="E72" s="10">
        <v>0</v>
      </c>
      <c r="F72" s="10">
        <v>414</v>
      </c>
      <c r="G72" s="10">
        <v>9</v>
      </c>
      <c r="H72" s="10">
        <v>44</v>
      </c>
      <c r="I72" s="10">
        <v>0</v>
      </c>
      <c r="J72" s="19">
        <v>0</v>
      </c>
      <c r="K72"/>
    </row>
    <row r="73" ht="18" hidden="1" customHeight="1" spans="1:11">
      <c r="A73" s="12" t="s">
        <v>368</v>
      </c>
      <c r="B73" s="9">
        <v>388</v>
      </c>
      <c r="C73" s="10">
        <v>9</v>
      </c>
      <c r="D73" s="10">
        <v>34</v>
      </c>
      <c r="E73" s="10">
        <v>0</v>
      </c>
      <c r="F73" s="10">
        <v>336</v>
      </c>
      <c r="G73" s="10">
        <v>8</v>
      </c>
      <c r="H73" s="10">
        <v>32</v>
      </c>
      <c r="I73" s="10">
        <v>0</v>
      </c>
      <c r="J73" s="19">
        <v>0</v>
      </c>
      <c r="K73"/>
    </row>
    <row r="74" ht="18" customHeight="1" spans="1:11">
      <c r="A74" s="20" t="s">
        <v>361</v>
      </c>
      <c r="B74" s="7">
        <v>1329</v>
      </c>
      <c r="C74" s="7">
        <v>56</v>
      </c>
      <c r="D74" s="7">
        <v>92</v>
      </c>
      <c r="E74" s="7">
        <v>51000</v>
      </c>
      <c r="F74" s="7">
        <v>1157</v>
      </c>
      <c r="G74" s="7">
        <v>49</v>
      </c>
      <c r="H74" s="7">
        <v>120</v>
      </c>
      <c r="I74" s="7">
        <v>42200</v>
      </c>
      <c r="J74" s="7">
        <v>93200</v>
      </c>
      <c r="K74" s="18" t="str">
        <f>IF(ISNA(VLOOKUP(A74,明细表!C:G,3,FALSE)),"",VLOOKUP(A74,明细表!C:G,3,FALSE))</f>
        <v/>
      </c>
    </row>
    <row r="75" ht="29.4" customHeight="1" spans="1:11">
      <c r="A75" s="14" t="s">
        <v>366</v>
      </c>
      <c r="B75" s="7">
        <v>111</v>
      </c>
      <c r="C75" s="7">
        <v>9</v>
      </c>
      <c r="D75" s="7">
        <v>9</v>
      </c>
      <c r="E75" s="7">
        <v>19800</v>
      </c>
      <c r="F75" s="7">
        <v>107</v>
      </c>
      <c r="G75" s="7">
        <v>9</v>
      </c>
      <c r="H75" s="7">
        <v>14</v>
      </c>
      <c r="I75" s="7">
        <v>20800</v>
      </c>
      <c r="J75" s="7">
        <v>40600</v>
      </c>
      <c r="K75" s="18" t="str">
        <f>IF(ISNA(VLOOKUP(A75,明细表!C:G,3,FALSE)),"",VLOOKUP(A75,明细表!C:G,3,FALSE))</f>
        <v>含留里12600元</v>
      </c>
    </row>
    <row r="76" ht="21" customHeight="1" spans="1:11">
      <c r="A76" s="14" t="s">
        <v>363</v>
      </c>
      <c r="B76" s="7">
        <v>388</v>
      </c>
      <c r="C76" s="7">
        <v>15</v>
      </c>
      <c r="D76" s="7">
        <v>28</v>
      </c>
      <c r="E76" s="7">
        <v>6600</v>
      </c>
      <c r="F76" s="7">
        <v>318</v>
      </c>
      <c r="G76" s="7">
        <v>14</v>
      </c>
      <c r="H76" s="7">
        <v>35</v>
      </c>
      <c r="I76" s="7">
        <v>0</v>
      </c>
      <c r="J76" s="7">
        <v>6600</v>
      </c>
      <c r="K76" s="18" t="str">
        <f>IF(ISNA(VLOOKUP(A76,明细表!C:G,3,FALSE)),"",VLOOKUP(A76,明细表!C:G,3,FALSE))</f>
        <v>含长冲6600元</v>
      </c>
    </row>
    <row r="77" ht="21" customHeight="1" spans="1:11">
      <c r="A77" s="14" t="s">
        <v>367</v>
      </c>
      <c r="B77" s="7">
        <v>21</v>
      </c>
      <c r="C77" s="7">
        <v>5</v>
      </c>
      <c r="D77" s="7">
        <v>4</v>
      </c>
      <c r="E77" s="7">
        <v>10800</v>
      </c>
      <c r="F77" s="7">
        <v>19</v>
      </c>
      <c r="G77" s="7">
        <v>3</v>
      </c>
      <c r="H77" s="7">
        <v>5</v>
      </c>
      <c r="I77" s="7">
        <v>7000</v>
      </c>
      <c r="J77" s="7">
        <v>17800</v>
      </c>
      <c r="K77" s="18" t="str">
        <f>IF(ISNA(VLOOKUP(A77,明细表!C:G,3,FALSE)),"",VLOOKUP(A77,明细表!C:G,3,FALSE))</f>
        <v/>
      </c>
    </row>
    <row r="78" ht="21" customHeight="1" spans="1:11">
      <c r="A78" s="14" t="s">
        <v>365</v>
      </c>
      <c r="B78" s="7">
        <v>98</v>
      </c>
      <c r="C78" s="7">
        <v>6</v>
      </c>
      <c r="D78" s="7">
        <v>9</v>
      </c>
      <c r="E78" s="7">
        <v>13800</v>
      </c>
      <c r="F78" s="7">
        <v>85</v>
      </c>
      <c r="G78" s="7">
        <v>6</v>
      </c>
      <c r="H78" s="7">
        <v>12</v>
      </c>
      <c r="I78" s="7">
        <v>14400</v>
      </c>
      <c r="J78" s="7">
        <v>28200</v>
      </c>
      <c r="K78" s="18" t="str">
        <f>IF(ISNA(VLOOKUP(A78,明细表!C:G,3,FALSE)),"",VLOOKUP(A78,明细表!C:G,3,FALSE))</f>
        <v/>
      </c>
    </row>
    <row r="79" ht="21" hidden="1" customHeight="1" spans="1:11">
      <c r="A79" s="12" t="s">
        <v>362</v>
      </c>
      <c r="B79" s="9">
        <v>711</v>
      </c>
      <c r="C79" s="10">
        <v>21</v>
      </c>
      <c r="D79" s="10">
        <v>42</v>
      </c>
      <c r="E79" s="10">
        <v>0</v>
      </c>
      <c r="F79" s="10">
        <v>628</v>
      </c>
      <c r="G79" s="10">
        <v>17</v>
      </c>
      <c r="H79" s="10">
        <v>54</v>
      </c>
      <c r="I79" s="10">
        <v>0</v>
      </c>
      <c r="J79" s="19">
        <v>0</v>
      </c>
      <c r="K79"/>
    </row>
    <row r="80" ht="21" customHeight="1" spans="1:11">
      <c r="A80" s="6" t="s">
        <v>235</v>
      </c>
      <c r="B80" s="7">
        <v>5192</v>
      </c>
      <c r="C80" s="7">
        <v>144</v>
      </c>
      <c r="D80" s="7">
        <v>499</v>
      </c>
      <c r="E80" s="7">
        <v>72200</v>
      </c>
      <c r="F80" s="7">
        <v>4714</v>
      </c>
      <c r="G80" s="7">
        <v>140</v>
      </c>
      <c r="H80" s="7">
        <v>382</v>
      </c>
      <c r="I80" s="7">
        <v>75500</v>
      </c>
      <c r="J80" s="7">
        <v>147700</v>
      </c>
      <c r="K80" s="18" t="str">
        <f>IF(ISNA(VLOOKUP(A80,明细表!C:G,3,FALSE)),"",VLOOKUP(A80,明细表!C:G,3,FALSE))</f>
        <v/>
      </c>
    </row>
    <row r="81" ht="18" customHeight="1" spans="1:11">
      <c r="A81" s="20" t="s">
        <v>245</v>
      </c>
      <c r="B81" s="7">
        <v>1599</v>
      </c>
      <c r="C81" s="7">
        <v>47</v>
      </c>
      <c r="D81" s="7">
        <v>120</v>
      </c>
      <c r="E81" s="7">
        <v>32500</v>
      </c>
      <c r="F81" s="7">
        <v>1360</v>
      </c>
      <c r="G81" s="7">
        <v>45</v>
      </c>
      <c r="H81" s="7">
        <v>129</v>
      </c>
      <c r="I81" s="7">
        <v>39600</v>
      </c>
      <c r="J81" s="7">
        <v>72100</v>
      </c>
      <c r="K81" s="18" t="str">
        <f>IF(ISNA(VLOOKUP(A81,明细表!C:G,3,FALSE)),"",VLOOKUP(A81,明细表!C:G,3,FALSE))</f>
        <v/>
      </c>
    </row>
    <row r="82" ht="21" hidden="1" customHeight="1" spans="1:11">
      <c r="A82" s="12" t="s">
        <v>248</v>
      </c>
      <c r="B82" s="9">
        <v>711</v>
      </c>
      <c r="C82" s="10">
        <v>18</v>
      </c>
      <c r="D82" s="10">
        <v>49</v>
      </c>
      <c r="E82" s="10">
        <v>0</v>
      </c>
      <c r="F82" s="10">
        <v>628</v>
      </c>
      <c r="G82" s="10">
        <v>18</v>
      </c>
      <c r="H82" s="10">
        <v>54</v>
      </c>
      <c r="I82" s="10">
        <v>0</v>
      </c>
      <c r="J82" s="19">
        <v>0</v>
      </c>
      <c r="K82"/>
    </row>
    <row r="83" ht="21" hidden="1" customHeight="1" spans="1:11">
      <c r="A83" s="12" t="s">
        <v>252</v>
      </c>
      <c r="B83" s="9">
        <v>592</v>
      </c>
      <c r="C83" s="10">
        <v>12</v>
      </c>
      <c r="D83" s="10">
        <v>44</v>
      </c>
      <c r="E83" s="10">
        <v>0</v>
      </c>
      <c r="F83" s="10">
        <v>498</v>
      </c>
      <c r="G83" s="10">
        <v>10</v>
      </c>
      <c r="H83" s="10">
        <v>47</v>
      </c>
      <c r="I83" s="10">
        <v>0</v>
      </c>
      <c r="J83" s="19">
        <v>0</v>
      </c>
      <c r="K83"/>
    </row>
    <row r="84" ht="18" customHeight="1" spans="1:11">
      <c r="A84" s="14" t="s">
        <v>244</v>
      </c>
      <c r="B84" s="7">
        <v>106</v>
      </c>
      <c r="C84" s="7">
        <v>6</v>
      </c>
      <c r="D84" s="7">
        <v>9</v>
      </c>
      <c r="E84" s="7">
        <v>6900</v>
      </c>
      <c r="F84" s="7">
        <v>88</v>
      </c>
      <c r="G84" s="7">
        <v>6</v>
      </c>
      <c r="H84" s="7">
        <v>9</v>
      </c>
      <c r="I84" s="7">
        <v>13800</v>
      </c>
      <c r="J84" s="7">
        <v>20700</v>
      </c>
      <c r="K84" s="18" t="str">
        <f>IF(ISNA(VLOOKUP(A84,明细表!C:G,3,FALSE)),"",VLOOKUP(A84,明细表!C:G,3,FALSE))</f>
        <v/>
      </c>
    </row>
    <row r="85" ht="18" customHeight="1" spans="1:11">
      <c r="A85" s="14" t="s">
        <v>246</v>
      </c>
      <c r="B85" s="7">
        <v>99</v>
      </c>
      <c r="C85" s="7">
        <v>6</v>
      </c>
      <c r="D85" s="7">
        <v>9</v>
      </c>
      <c r="E85" s="7">
        <v>13800</v>
      </c>
      <c r="F85" s="7">
        <v>75</v>
      </c>
      <c r="G85" s="7">
        <v>6</v>
      </c>
      <c r="H85" s="7">
        <v>9</v>
      </c>
      <c r="I85" s="7">
        <v>13800</v>
      </c>
      <c r="J85" s="7">
        <v>27600</v>
      </c>
      <c r="K85" s="18" t="str">
        <f>IF(ISNA(VLOOKUP(A85,明细表!C:G,3,FALSE)),"",VLOOKUP(A85,明细表!C:G,3,FALSE))</f>
        <v/>
      </c>
    </row>
    <row r="86" ht="21" customHeight="1" spans="1:11">
      <c r="A86" s="14" t="s">
        <v>247</v>
      </c>
      <c r="B86" s="7">
        <v>91</v>
      </c>
      <c r="C86" s="7">
        <v>5</v>
      </c>
      <c r="D86" s="7">
        <v>9</v>
      </c>
      <c r="E86" s="7">
        <v>11800</v>
      </c>
      <c r="F86" s="7">
        <v>71</v>
      </c>
      <c r="G86" s="7">
        <v>5</v>
      </c>
      <c r="H86" s="7">
        <v>10</v>
      </c>
      <c r="I86" s="7">
        <v>12000</v>
      </c>
      <c r="J86" s="7">
        <v>23800</v>
      </c>
      <c r="K86" s="18" t="str">
        <f>IF(ISNA(VLOOKUP(A86,明细表!C:G,3,FALSE)),"",VLOOKUP(A86,明细表!C:G,3,FALSE))</f>
        <v/>
      </c>
    </row>
    <row r="87" ht="21" customHeight="1" spans="1:11">
      <c r="A87" s="20" t="s">
        <v>237</v>
      </c>
      <c r="B87" s="7">
        <v>3593</v>
      </c>
      <c r="C87" s="7">
        <v>97</v>
      </c>
      <c r="D87" s="7">
        <v>379</v>
      </c>
      <c r="E87" s="7">
        <v>39700</v>
      </c>
      <c r="F87" s="7">
        <v>3354</v>
      </c>
      <c r="G87" s="7">
        <v>95</v>
      </c>
      <c r="H87" s="7">
        <v>253</v>
      </c>
      <c r="I87" s="7">
        <v>35900</v>
      </c>
      <c r="J87" s="7">
        <v>75600</v>
      </c>
      <c r="K87" s="18" t="str">
        <f>IF(ISNA(VLOOKUP(A87,明细表!C:G,3,FALSE)),"",VLOOKUP(A87,明细表!C:G,3,FALSE))</f>
        <v/>
      </c>
    </row>
    <row r="88" ht="21" hidden="1" customHeight="1" spans="1:11">
      <c r="A88" s="12" t="s">
        <v>236</v>
      </c>
      <c r="B88" s="9">
        <v>491</v>
      </c>
      <c r="C88" s="10">
        <v>12</v>
      </c>
      <c r="D88" s="10">
        <v>27</v>
      </c>
      <c r="E88" s="10">
        <v>0</v>
      </c>
      <c r="F88" s="10">
        <v>458</v>
      </c>
      <c r="G88" s="10">
        <v>12</v>
      </c>
      <c r="H88" s="10">
        <v>33</v>
      </c>
      <c r="I88" s="10">
        <v>0</v>
      </c>
      <c r="J88" s="19">
        <v>0</v>
      </c>
      <c r="K88"/>
    </row>
    <row r="89" ht="21" hidden="1" customHeight="1" spans="1:11">
      <c r="A89" s="12" t="s">
        <v>243</v>
      </c>
      <c r="B89" s="9">
        <v>304</v>
      </c>
      <c r="C89" s="10">
        <v>7</v>
      </c>
      <c r="D89" s="10">
        <v>17</v>
      </c>
      <c r="E89" s="10">
        <v>0</v>
      </c>
      <c r="F89" s="10">
        <v>293</v>
      </c>
      <c r="G89" s="10">
        <v>7</v>
      </c>
      <c r="H89" s="10">
        <v>19</v>
      </c>
      <c r="I89" s="10">
        <v>0</v>
      </c>
      <c r="J89" s="19">
        <v>0</v>
      </c>
      <c r="K89"/>
    </row>
    <row r="90" ht="18" hidden="1" customHeight="1" spans="1:11">
      <c r="A90" s="12" t="s">
        <v>250</v>
      </c>
      <c r="B90" s="9">
        <v>537</v>
      </c>
      <c r="C90" s="10">
        <v>11</v>
      </c>
      <c r="D90" s="10">
        <v>41</v>
      </c>
      <c r="E90" s="10">
        <v>0</v>
      </c>
      <c r="F90" s="10">
        <v>482</v>
      </c>
      <c r="G90" s="10">
        <v>10</v>
      </c>
      <c r="H90" s="10">
        <v>42</v>
      </c>
      <c r="I90" s="10">
        <v>0</v>
      </c>
      <c r="J90" s="19">
        <v>0</v>
      </c>
      <c r="K90"/>
    </row>
    <row r="91" ht="18" customHeight="1" spans="1:11">
      <c r="A91" s="14" t="s">
        <v>241</v>
      </c>
      <c r="B91" s="7">
        <v>60</v>
      </c>
      <c r="C91" s="7">
        <v>6</v>
      </c>
      <c r="D91" s="7">
        <v>6</v>
      </c>
      <c r="E91" s="7">
        <v>13200</v>
      </c>
      <c r="F91" s="7">
        <v>39</v>
      </c>
      <c r="G91" s="7">
        <v>6</v>
      </c>
      <c r="H91" s="7">
        <v>8</v>
      </c>
      <c r="I91" s="7">
        <v>13600</v>
      </c>
      <c r="J91" s="7">
        <v>26800</v>
      </c>
      <c r="K91" s="18" t="str">
        <f>IF(ISNA(VLOOKUP(A91,明细表!C:G,3,FALSE)),"",VLOOKUP(A91,明细表!C:G,3,FALSE))</f>
        <v/>
      </c>
    </row>
    <row r="92" ht="18" customHeight="1" spans="1:11">
      <c r="A92" s="14" t="s">
        <v>240</v>
      </c>
      <c r="B92" s="7">
        <v>64</v>
      </c>
      <c r="C92" s="7">
        <v>6</v>
      </c>
      <c r="D92" s="7">
        <v>7</v>
      </c>
      <c r="E92" s="7">
        <v>13400</v>
      </c>
      <c r="F92" s="7">
        <v>43</v>
      </c>
      <c r="G92" s="7">
        <v>6</v>
      </c>
      <c r="H92" s="7">
        <v>9</v>
      </c>
      <c r="I92" s="7">
        <v>13800</v>
      </c>
      <c r="J92" s="7">
        <v>27200</v>
      </c>
      <c r="K92" s="18">
        <f>IF(ISNA(VLOOKUP(A92,明细表!C:G,3,FALSE)),"",VLOOKUP(A92,明细表!C:G,3,FALSE))</f>
        <v>0</v>
      </c>
    </row>
    <row r="93" ht="27.75" customHeight="1" spans="1:11">
      <c r="A93" s="14" t="s">
        <v>251</v>
      </c>
      <c r="B93" s="7">
        <v>539</v>
      </c>
      <c r="C93" s="7">
        <v>18</v>
      </c>
      <c r="D93" s="7">
        <v>83</v>
      </c>
      <c r="E93" s="7">
        <v>10600</v>
      </c>
      <c r="F93" s="7">
        <v>497</v>
      </c>
      <c r="G93" s="7">
        <v>18</v>
      </c>
      <c r="H93" s="7">
        <v>44</v>
      </c>
      <c r="I93" s="7">
        <v>6000</v>
      </c>
      <c r="J93" s="7">
        <v>16600</v>
      </c>
      <c r="K93" s="18" t="str">
        <f>IF(ISNA(VLOOKUP(A93,明细表!C:G,3,FALSE)),"",VLOOKUP(A93,明细表!C:G,3,FALSE))</f>
        <v>含封江4400元硖江12200元</v>
      </c>
    </row>
    <row r="94" ht="21" hidden="1" customHeight="1" spans="1:11">
      <c r="A94" s="11" t="s">
        <v>249</v>
      </c>
      <c r="B94" s="9">
        <v>1595</v>
      </c>
      <c r="C94" s="10">
        <v>36</v>
      </c>
      <c r="D94" s="10">
        <v>196</v>
      </c>
      <c r="E94" s="10">
        <v>0</v>
      </c>
      <c r="F94" s="10">
        <v>1539</v>
      </c>
      <c r="G94" s="10">
        <v>35</v>
      </c>
      <c r="H94" s="10">
        <v>96</v>
      </c>
      <c r="I94" s="10">
        <v>0</v>
      </c>
      <c r="J94" s="19">
        <v>0</v>
      </c>
      <c r="K94"/>
    </row>
    <row r="95" ht="21" customHeight="1" spans="1:11">
      <c r="A95" s="14" t="s">
        <v>242</v>
      </c>
      <c r="B95" s="7">
        <v>3</v>
      </c>
      <c r="C95" s="7">
        <v>1</v>
      </c>
      <c r="D95" s="7">
        <v>2</v>
      </c>
      <c r="E95" s="7">
        <v>2500</v>
      </c>
      <c r="F95" s="7">
        <v>3</v>
      </c>
      <c r="G95" s="7">
        <v>1</v>
      </c>
      <c r="H95" s="7">
        <v>2</v>
      </c>
      <c r="I95" s="7">
        <v>2500</v>
      </c>
      <c r="J95" s="7">
        <v>5000</v>
      </c>
      <c r="K95" s="18" t="str">
        <f>IF(ISNA(VLOOKUP(A95,明细表!C:G,3,FALSE)),"",VLOOKUP(A95,明细表!C:G,3,FALSE))</f>
        <v/>
      </c>
    </row>
    <row r="96" ht="18" customHeight="1" spans="1:11">
      <c r="A96" s="6" t="s">
        <v>371</v>
      </c>
      <c r="B96" s="7">
        <v>4732</v>
      </c>
      <c r="C96" s="7">
        <v>116</v>
      </c>
      <c r="D96" s="7">
        <v>334</v>
      </c>
      <c r="E96" s="7">
        <v>48600</v>
      </c>
      <c r="F96" s="7">
        <v>4380</v>
      </c>
      <c r="G96" s="7">
        <v>108</v>
      </c>
      <c r="H96" s="7">
        <v>318</v>
      </c>
      <c r="I96" s="7">
        <v>42800</v>
      </c>
      <c r="J96" s="7">
        <v>91400</v>
      </c>
      <c r="K96" s="18" t="str">
        <f>IF(ISNA(VLOOKUP(A96,明细表!C:G,3,FALSE)),"",VLOOKUP(A96,明细表!C:G,3,FALSE))</f>
        <v/>
      </c>
    </row>
    <row r="97" ht="21" hidden="1" customHeight="1" spans="1:11">
      <c r="A97" s="16" t="s">
        <v>382</v>
      </c>
      <c r="B97" s="9">
        <v>2275</v>
      </c>
      <c r="C97" s="10">
        <v>46</v>
      </c>
      <c r="D97" s="10">
        <v>200</v>
      </c>
      <c r="E97" s="10">
        <v>0</v>
      </c>
      <c r="F97" s="10">
        <v>2074</v>
      </c>
      <c r="G97" s="10">
        <v>43</v>
      </c>
      <c r="H97" s="10">
        <v>162</v>
      </c>
      <c r="I97" s="10">
        <v>0</v>
      </c>
      <c r="J97" s="19">
        <v>0</v>
      </c>
      <c r="K97"/>
    </row>
    <row r="98" ht="21" hidden="1" customHeight="1" spans="1:11">
      <c r="A98" s="12" t="s">
        <v>383</v>
      </c>
      <c r="B98" s="9">
        <v>1683</v>
      </c>
      <c r="C98" s="10">
        <v>32</v>
      </c>
      <c r="D98" s="10">
        <v>114</v>
      </c>
      <c r="E98" s="10">
        <v>0</v>
      </c>
      <c r="F98" s="10">
        <v>1557</v>
      </c>
      <c r="G98" s="10">
        <v>30</v>
      </c>
      <c r="H98" s="10">
        <v>117</v>
      </c>
      <c r="I98" s="10">
        <v>0</v>
      </c>
      <c r="J98" s="19">
        <v>0</v>
      </c>
      <c r="K98"/>
    </row>
    <row r="99" ht="18" hidden="1" customHeight="1" spans="1:11">
      <c r="A99" s="12" t="s">
        <v>381</v>
      </c>
      <c r="B99" s="9">
        <v>592</v>
      </c>
      <c r="C99" s="10">
        <v>14</v>
      </c>
      <c r="D99" s="10">
        <v>86</v>
      </c>
      <c r="E99" s="10">
        <v>0</v>
      </c>
      <c r="F99" s="10">
        <v>517</v>
      </c>
      <c r="G99" s="10">
        <v>13</v>
      </c>
      <c r="H99" s="10">
        <v>45</v>
      </c>
      <c r="I99" s="10">
        <v>0</v>
      </c>
      <c r="J99" s="19">
        <v>0</v>
      </c>
      <c r="K99"/>
    </row>
    <row r="100" ht="18" customHeight="1" spans="1:11">
      <c r="A100" s="20" t="s">
        <v>373</v>
      </c>
      <c r="B100" s="7">
        <v>1483</v>
      </c>
      <c r="C100" s="7">
        <v>36</v>
      </c>
      <c r="D100" s="7">
        <v>67</v>
      </c>
      <c r="E100" s="7">
        <v>15400</v>
      </c>
      <c r="F100" s="7">
        <v>1512</v>
      </c>
      <c r="G100" s="7">
        <v>37</v>
      </c>
      <c r="H100" s="7">
        <v>84</v>
      </c>
      <c r="I100" s="7">
        <v>16800</v>
      </c>
      <c r="J100" s="7">
        <v>32200</v>
      </c>
      <c r="K100" s="18" t="str">
        <f>IF(ISNA(VLOOKUP(A100,明细表!C:G,3,FALSE)),"",VLOOKUP(A100,明细表!C:G,3,FALSE))</f>
        <v/>
      </c>
    </row>
    <row r="101" ht="18" hidden="1" customHeight="1" spans="1:11">
      <c r="A101" s="12" t="s">
        <v>380</v>
      </c>
      <c r="B101" s="9">
        <v>1422</v>
      </c>
      <c r="C101" s="10">
        <v>29</v>
      </c>
      <c r="D101" s="10">
        <v>60</v>
      </c>
      <c r="E101" s="10">
        <v>0</v>
      </c>
      <c r="F101" s="10">
        <v>1468</v>
      </c>
      <c r="G101" s="10">
        <v>30</v>
      </c>
      <c r="H101" s="10">
        <v>70</v>
      </c>
      <c r="I101" s="10">
        <v>0</v>
      </c>
      <c r="J101" s="19">
        <v>0</v>
      </c>
      <c r="K101"/>
    </row>
    <row r="102" ht="21" customHeight="1" spans="1:11">
      <c r="A102" s="14" t="s">
        <v>372</v>
      </c>
      <c r="B102" s="7">
        <v>34</v>
      </c>
      <c r="C102" s="7">
        <v>4</v>
      </c>
      <c r="D102" s="7">
        <v>5</v>
      </c>
      <c r="E102" s="7">
        <v>9000</v>
      </c>
      <c r="F102" s="7">
        <v>23</v>
      </c>
      <c r="G102" s="7">
        <v>4</v>
      </c>
      <c r="H102" s="7">
        <v>9</v>
      </c>
      <c r="I102" s="7">
        <v>9800</v>
      </c>
      <c r="J102" s="7">
        <v>18800</v>
      </c>
      <c r="K102" s="18" t="str">
        <f>IF(ISNA(VLOOKUP(A102,明细表!C:G,3,FALSE)),"",VLOOKUP(A102,明细表!C:G,3,FALSE))</f>
        <v/>
      </c>
    </row>
    <row r="103" ht="18" customHeight="1" spans="1:11">
      <c r="A103" s="14" t="s">
        <v>374</v>
      </c>
      <c r="B103" s="7">
        <v>27</v>
      </c>
      <c r="C103" s="7">
        <v>3</v>
      </c>
      <c r="D103" s="7">
        <v>2</v>
      </c>
      <c r="E103" s="7">
        <v>6400</v>
      </c>
      <c r="F103" s="7">
        <v>21</v>
      </c>
      <c r="G103" s="7">
        <v>3</v>
      </c>
      <c r="H103" s="7">
        <v>5</v>
      </c>
      <c r="I103" s="7">
        <v>7000</v>
      </c>
      <c r="J103" s="7">
        <v>13400</v>
      </c>
      <c r="K103" s="18" t="str">
        <f>IF(ISNA(VLOOKUP(A103,明细表!C:G,3,FALSE)),"",VLOOKUP(A103,明细表!C:G,3,FALSE))</f>
        <v/>
      </c>
    </row>
    <row r="104" ht="21" customHeight="1" spans="1:11">
      <c r="A104" s="20" t="s">
        <v>376</v>
      </c>
      <c r="B104" s="7">
        <v>974</v>
      </c>
      <c r="C104" s="7">
        <v>34</v>
      </c>
      <c r="D104" s="7">
        <v>67</v>
      </c>
      <c r="E104" s="7">
        <v>33200</v>
      </c>
      <c r="F104" s="7">
        <v>794</v>
      </c>
      <c r="G104" s="7">
        <v>28</v>
      </c>
      <c r="H104" s="7">
        <v>72</v>
      </c>
      <c r="I104" s="7">
        <v>26000</v>
      </c>
      <c r="J104" s="7">
        <v>59200</v>
      </c>
      <c r="K104" s="18" t="str">
        <f>IF(ISNA(VLOOKUP(A104,明细表!C:G,3,FALSE)),"",VLOOKUP(A104,明细表!C:G,3,FALSE))</f>
        <v/>
      </c>
    </row>
    <row r="105" ht="21" customHeight="1" spans="1:11">
      <c r="A105" s="14" t="s">
        <v>379</v>
      </c>
      <c r="B105" s="7">
        <v>823</v>
      </c>
      <c r="C105" s="7">
        <v>22</v>
      </c>
      <c r="D105" s="7">
        <v>54</v>
      </c>
      <c r="E105" s="7">
        <v>6600</v>
      </c>
      <c r="F105" s="7">
        <v>694</v>
      </c>
      <c r="G105" s="7">
        <v>17</v>
      </c>
      <c r="H105" s="7">
        <v>52</v>
      </c>
      <c r="I105" s="7">
        <v>0</v>
      </c>
      <c r="J105" s="7">
        <v>6600</v>
      </c>
      <c r="K105" s="18" t="str">
        <f>IF(ISNA(VLOOKUP(A105,明细表!C:G,3,FALSE)),"",VLOOKUP(A105,明细表!C:G,3,FALSE))</f>
        <v>含骑龙6600元</v>
      </c>
    </row>
    <row r="106" ht="21" customHeight="1" spans="1:11">
      <c r="A106" s="14" t="s">
        <v>375</v>
      </c>
      <c r="B106" s="7">
        <v>94</v>
      </c>
      <c r="C106" s="7">
        <v>6</v>
      </c>
      <c r="D106" s="7">
        <v>7</v>
      </c>
      <c r="E106" s="7">
        <v>13400</v>
      </c>
      <c r="F106" s="7">
        <v>61</v>
      </c>
      <c r="G106" s="7">
        <v>6</v>
      </c>
      <c r="H106" s="7">
        <v>12</v>
      </c>
      <c r="I106" s="7">
        <v>14400</v>
      </c>
      <c r="J106" s="7">
        <v>27800</v>
      </c>
      <c r="K106" s="18" t="str">
        <f>IF(ISNA(VLOOKUP(A106,明细表!C:G,3,FALSE)),"",VLOOKUP(A106,明细表!C:G,3,FALSE))</f>
        <v/>
      </c>
    </row>
    <row r="107" ht="21" customHeight="1" spans="1:11">
      <c r="A107" s="14" t="s">
        <v>378</v>
      </c>
      <c r="B107" s="7">
        <v>57</v>
      </c>
      <c r="C107" s="7">
        <v>6</v>
      </c>
      <c r="D107" s="7">
        <v>6</v>
      </c>
      <c r="E107" s="7">
        <v>13200</v>
      </c>
      <c r="F107" s="7">
        <v>39</v>
      </c>
      <c r="G107" s="7">
        <v>5</v>
      </c>
      <c r="H107" s="7">
        <v>8</v>
      </c>
      <c r="I107" s="7">
        <v>11600</v>
      </c>
      <c r="J107" s="7">
        <v>24800</v>
      </c>
      <c r="K107" s="18" t="str">
        <f>IF(ISNA(VLOOKUP(A107,明细表!C:G,3,FALSE)),"",VLOOKUP(A107,明细表!C:G,3,FALSE))</f>
        <v/>
      </c>
    </row>
    <row r="108" ht="21" customHeight="1" spans="1:11">
      <c r="A108" s="6" t="s">
        <v>69</v>
      </c>
      <c r="B108" s="7">
        <v>6189</v>
      </c>
      <c r="C108" s="7">
        <v>189</v>
      </c>
      <c r="D108" s="7">
        <v>452</v>
      </c>
      <c r="E108" s="7">
        <v>126800</v>
      </c>
      <c r="F108" s="7">
        <v>5802</v>
      </c>
      <c r="G108" s="7">
        <v>176</v>
      </c>
      <c r="H108" s="7">
        <v>443</v>
      </c>
      <c r="I108" s="7">
        <v>106600</v>
      </c>
      <c r="J108" s="7">
        <v>233400</v>
      </c>
      <c r="K108" s="18" t="str">
        <f>IF(ISNA(VLOOKUP(A108,明细表!C:G,3,FALSE)),"",VLOOKUP(A108,明细表!C:G,3,FALSE))</f>
        <v/>
      </c>
    </row>
    <row r="109" ht="21" customHeight="1" spans="1:11">
      <c r="A109" s="20" t="s">
        <v>71</v>
      </c>
      <c r="B109" s="7">
        <v>2687</v>
      </c>
      <c r="C109" s="7">
        <v>89</v>
      </c>
      <c r="D109" s="7">
        <v>196</v>
      </c>
      <c r="E109" s="7">
        <v>89600</v>
      </c>
      <c r="F109" s="7">
        <v>2502</v>
      </c>
      <c r="G109" s="7">
        <v>82</v>
      </c>
      <c r="H109" s="7">
        <v>198</v>
      </c>
      <c r="I109" s="7">
        <v>76000</v>
      </c>
      <c r="J109" s="7">
        <v>165600</v>
      </c>
      <c r="K109" s="18" t="str">
        <f>IF(ISNA(VLOOKUP(A109,明细表!C:G,3,FALSE)),"",VLOOKUP(A109,明细表!C:G,3,FALSE))</f>
        <v/>
      </c>
    </row>
    <row r="110" ht="21" customHeight="1" spans="1:11">
      <c r="A110" s="14" t="s">
        <v>70</v>
      </c>
      <c r="B110" s="7">
        <v>36</v>
      </c>
      <c r="C110" s="7">
        <v>3</v>
      </c>
      <c r="D110" s="7">
        <v>5</v>
      </c>
      <c r="E110" s="7">
        <v>7000</v>
      </c>
      <c r="F110" s="7">
        <v>35</v>
      </c>
      <c r="G110" s="7">
        <v>3</v>
      </c>
      <c r="H110" s="7">
        <v>5</v>
      </c>
      <c r="I110" s="7">
        <v>7000</v>
      </c>
      <c r="J110" s="7">
        <v>14000</v>
      </c>
      <c r="K110" s="18" t="str">
        <f>IF(ISNA(VLOOKUP(A110,明细表!C:G,3,FALSE)),"",VLOOKUP(A110,明细表!C:G,3,FALSE))</f>
        <v/>
      </c>
    </row>
    <row r="111" ht="21" customHeight="1" spans="1:11">
      <c r="A111" s="14" t="s">
        <v>72</v>
      </c>
      <c r="B111" s="7">
        <v>84</v>
      </c>
      <c r="C111" s="7">
        <v>6</v>
      </c>
      <c r="D111" s="7">
        <v>7</v>
      </c>
      <c r="E111" s="7">
        <v>13400</v>
      </c>
      <c r="F111" s="7">
        <v>70</v>
      </c>
      <c r="G111" s="7">
        <v>6</v>
      </c>
      <c r="H111" s="7">
        <v>8</v>
      </c>
      <c r="I111" s="7">
        <v>13600</v>
      </c>
      <c r="J111" s="7">
        <v>27000</v>
      </c>
      <c r="K111" s="18" t="str">
        <f>IF(ISNA(VLOOKUP(A111,明细表!C:G,3,FALSE)),"",VLOOKUP(A111,明细表!C:G,3,FALSE))</f>
        <v/>
      </c>
    </row>
    <row r="112" ht="21" customHeight="1" spans="1:11">
      <c r="A112" s="14" t="s">
        <v>73</v>
      </c>
      <c r="B112" s="7">
        <v>21</v>
      </c>
      <c r="C112" s="7">
        <v>5</v>
      </c>
      <c r="D112" s="7">
        <v>8</v>
      </c>
      <c r="E112" s="7">
        <v>11600</v>
      </c>
      <c r="F112" s="7">
        <v>11</v>
      </c>
      <c r="G112" s="7">
        <v>4</v>
      </c>
      <c r="H112" s="7">
        <v>6</v>
      </c>
      <c r="I112" s="7">
        <v>9200</v>
      </c>
      <c r="J112" s="7">
        <v>20800</v>
      </c>
      <c r="K112" s="18" t="str">
        <f>IF(ISNA(VLOOKUP(A112,明细表!C:G,3,FALSE)),"",VLOOKUP(A112,明细表!C:G,3,FALSE))</f>
        <v/>
      </c>
    </row>
    <row r="113" ht="21" customHeight="1" spans="1:11">
      <c r="A113" s="14" t="s">
        <v>76</v>
      </c>
      <c r="B113" s="7">
        <v>86</v>
      </c>
      <c r="C113" s="7">
        <v>6</v>
      </c>
      <c r="D113" s="7">
        <v>10</v>
      </c>
      <c r="E113" s="7">
        <v>14000</v>
      </c>
      <c r="F113" s="7">
        <v>72</v>
      </c>
      <c r="G113" s="7">
        <v>6</v>
      </c>
      <c r="H113" s="7">
        <v>10</v>
      </c>
      <c r="I113" s="7">
        <v>14000</v>
      </c>
      <c r="J113" s="7">
        <v>28000</v>
      </c>
      <c r="K113" s="18" t="str">
        <f>IF(ISNA(VLOOKUP(A113,明细表!C:G,3,FALSE)),"",VLOOKUP(A113,明细表!C:G,3,FALSE))</f>
        <v/>
      </c>
    </row>
    <row r="114" ht="21" customHeight="1" spans="1:11">
      <c r="A114" s="14" t="s">
        <v>77</v>
      </c>
      <c r="B114" s="7">
        <v>18</v>
      </c>
      <c r="C114" s="7">
        <v>3</v>
      </c>
      <c r="D114" s="7">
        <v>3</v>
      </c>
      <c r="E114" s="7">
        <v>6600</v>
      </c>
      <c r="F114" s="7">
        <v>14</v>
      </c>
      <c r="G114" s="7">
        <v>2</v>
      </c>
      <c r="H114" s="7">
        <v>5</v>
      </c>
      <c r="I114" s="7">
        <v>5000</v>
      </c>
      <c r="J114" s="7">
        <v>11600</v>
      </c>
      <c r="K114" s="18" t="str">
        <f>IF(ISNA(VLOOKUP(A114,明细表!C:G,3,FALSE)),"",VLOOKUP(A114,明细表!C:G,3,FALSE))</f>
        <v/>
      </c>
    </row>
    <row r="115" ht="21" hidden="1" customHeight="1" spans="1:11">
      <c r="A115" s="12" t="s">
        <v>79</v>
      </c>
      <c r="B115" s="9">
        <v>741</v>
      </c>
      <c r="C115" s="10">
        <v>16</v>
      </c>
      <c r="D115" s="10">
        <v>38</v>
      </c>
      <c r="E115" s="10">
        <v>0</v>
      </c>
      <c r="F115" s="10">
        <v>724</v>
      </c>
      <c r="G115" s="10">
        <v>16</v>
      </c>
      <c r="H115" s="10">
        <v>40</v>
      </c>
      <c r="I115" s="10">
        <v>0</v>
      </c>
      <c r="J115" s="19">
        <v>0</v>
      </c>
      <c r="K115"/>
    </row>
    <row r="116" ht="21" customHeight="1" spans="1:11">
      <c r="A116" s="14" t="s">
        <v>81</v>
      </c>
      <c r="B116" s="7">
        <v>20</v>
      </c>
      <c r="C116" s="7">
        <v>2</v>
      </c>
      <c r="D116" s="7">
        <v>3</v>
      </c>
      <c r="E116" s="7">
        <v>4600</v>
      </c>
      <c r="F116" s="7">
        <v>10</v>
      </c>
      <c r="G116" s="7">
        <v>1</v>
      </c>
      <c r="H116" s="7">
        <v>2</v>
      </c>
      <c r="I116" s="7">
        <v>0</v>
      </c>
      <c r="J116" s="7">
        <v>4600</v>
      </c>
      <c r="K116" s="18" t="str">
        <f>IF(ISNA(VLOOKUP(A116,明细表!C:G,3,FALSE)),"",VLOOKUP(A116,明细表!C:G,3,FALSE))</f>
        <v/>
      </c>
    </row>
    <row r="117" ht="18" hidden="1" customHeight="1" spans="1:11">
      <c r="A117" s="12" t="s">
        <v>93</v>
      </c>
      <c r="B117" s="9">
        <v>906</v>
      </c>
      <c r="C117" s="10">
        <v>21</v>
      </c>
      <c r="D117" s="10">
        <v>66</v>
      </c>
      <c r="E117" s="10">
        <v>0</v>
      </c>
      <c r="F117" s="10">
        <v>829</v>
      </c>
      <c r="G117" s="10">
        <v>18</v>
      </c>
      <c r="H117" s="10">
        <v>63</v>
      </c>
      <c r="I117" s="10">
        <v>0</v>
      </c>
      <c r="J117" s="19">
        <v>0</v>
      </c>
      <c r="K117"/>
    </row>
    <row r="118" ht="21" hidden="1" customHeight="1" spans="1:11">
      <c r="A118" s="12" t="s">
        <v>85</v>
      </c>
      <c r="B118" s="9">
        <v>619</v>
      </c>
      <c r="C118" s="10">
        <v>13</v>
      </c>
      <c r="D118" s="10">
        <v>34</v>
      </c>
      <c r="E118" s="10">
        <v>0</v>
      </c>
      <c r="F118" s="10">
        <v>623</v>
      </c>
      <c r="G118" s="10">
        <v>13</v>
      </c>
      <c r="H118" s="10">
        <v>39</v>
      </c>
      <c r="I118" s="10">
        <v>0</v>
      </c>
      <c r="J118" s="19">
        <v>0</v>
      </c>
      <c r="K118"/>
    </row>
    <row r="119" ht="18" customHeight="1" spans="1:11">
      <c r="A119" s="14" t="s">
        <v>86</v>
      </c>
      <c r="B119" s="7">
        <v>53</v>
      </c>
      <c r="C119" s="7">
        <v>6</v>
      </c>
      <c r="D119" s="7">
        <v>8</v>
      </c>
      <c r="E119" s="7">
        <v>13600</v>
      </c>
      <c r="F119" s="7">
        <v>32</v>
      </c>
      <c r="G119" s="7">
        <v>6</v>
      </c>
      <c r="H119" s="7">
        <v>8</v>
      </c>
      <c r="I119" s="7">
        <v>13600</v>
      </c>
      <c r="J119" s="7">
        <v>27200</v>
      </c>
      <c r="K119" s="18" t="str">
        <f>IF(ISNA(VLOOKUP(A119,明细表!C:G,3,FALSE)),"",VLOOKUP(A119,明细表!C:G,3,FALSE))</f>
        <v/>
      </c>
    </row>
    <row r="120" ht="18" customHeight="1" spans="1:11">
      <c r="A120" s="14" t="s">
        <v>87</v>
      </c>
      <c r="B120" s="7">
        <v>17</v>
      </c>
      <c r="C120" s="7">
        <v>2</v>
      </c>
      <c r="D120" s="7">
        <v>4</v>
      </c>
      <c r="E120" s="7">
        <v>4800</v>
      </c>
      <c r="F120" s="7">
        <v>6</v>
      </c>
      <c r="G120" s="7">
        <v>1</v>
      </c>
      <c r="H120" s="7">
        <v>4</v>
      </c>
      <c r="I120" s="7">
        <v>0</v>
      </c>
      <c r="J120" s="7">
        <v>4800</v>
      </c>
      <c r="K120" s="18" t="str">
        <f>IF(ISNA(VLOOKUP(A120,明细表!C:G,3,FALSE)),"",VLOOKUP(A120,明细表!C:G,3,FALSE))</f>
        <v/>
      </c>
    </row>
    <row r="121" ht="21" customHeight="1" spans="1:11">
      <c r="A121" s="14" t="s">
        <v>89</v>
      </c>
      <c r="B121" s="7">
        <v>86</v>
      </c>
      <c r="C121" s="7">
        <v>6</v>
      </c>
      <c r="D121" s="7">
        <v>10</v>
      </c>
      <c r="E121" s="7">
        <v>14000</v>
      </c>
      <c r="F121" s="7">
        <v>76</v>
      </c>
      <c r="G121" s="7">
        <v>6</v>
      </c>
      <c r="H121" s="7">
        <v>8</v>
      </c>
      <c r="I121" s="7">
        <v>13600</v>
      </c>
      <c r="J121" s="7">
        <v>27600</v>
      </c>
      <c r="K121" s="18" t="str">
        <f>IF(ISNA(VLOOKUP(A121,明细表!C:G,3,FALSE)),"",VLOOKUP(A121,明细表!C:G,3,FALSE))</f>
        <v/>
      </c>
    </row>
    <row r="122" ht="21" customHeight="1" spans="1:11">
      <c r="A122" s="20" t="s">
        <v>75</v>
      </c>
      <c r="B122" s="7">
        <v>3502</v>
      </c>
      <c r="C122" s="7">
        <v>100</v>
      </c>
      <c r="D122" s="7">
        <v>256</v>
      </c>
      <c r="E122" s="7">
        <v>37200</v>
      </c>
      <c r="F122" s="7">
        <v>3300</v>
      </c>
      <c r="G122" s="7">
        <v>94</v>
      </c>
      <c r="H122" s="7">
        <v>245</v>
      </c>
      <c r="I122" s="7">
        <v>30600</v>
      </c>
      <c r="J122" s="7">
        <v>67800</v>
      </c>
      <c r="K122" s="18" t="str">
        <f>IF(ISNA(VLOOKUP(A122,明细表!C:G,3,FALSE)),"",VLOOKUP(A122,明细表!C:G,3,FALSE))</f>
        <v/>
      </c>
    </row>
    <row r="123" ht="21" customHeight="1" spans="1:11">
      <c r="A123" s="14" t="s">
        <v>74</v>
      </c>
      <c r="B123" s="7">
        <v>13</v>
      </c>
      <c r="C123" s="7">
        <v>4</v>
      </c>
      <c r="D123" s="7">
        <v>3</v>
      </c>
      <c r="E123" s="7">
        <v>8600</v>
      </c>
      <c r="F123" s="7">
        <v>22</v>
      </c>
      <c r="G123" s="7">
        <v>3</v>
      </c>
      <c r="H123" s="7">
        <v>0</v>
      </c>
      <c r="I123" s="7">
        <v>6000</v>
      </c>
      <c r="J123" s="7">
        <v>14600</v>
      </c>
      <c r="K123" s="18" t="str">
        <f>IF(ISNA(VLOOKUP(A123,明细表!C:G,3,FALSE)),"",VLOOKUP(A123,明细表!C:G,3,FALSE))</f>
        <v/>
      </c>
    </row>
    <row r="124" ht="21" hidden="1" customHeight="1" spans="1:11">
      <c r="A124" s="12" t="s">
        <v>92</v>
      </c>
      <c r="B124" s="9">
        <v>1341</v>
      </c>
      <c r="C124" s="10">
        <v>27</v>
      </c>
      <c r="D124" s="10">
        <v>88</v>
      </c>
      <c r="E124" s="10">
        <v>0</v>
      </c>
      <c r="F124" s="10">
        <v>1271</v>
      </c>
      <c r="G124" s="10">
        <v>26</v>
      </c>
      <c r="H124" s="10">
        <v>89</v>
      </c>
      <c r="I124" s="10">
        <v>0</v>
      </c>
      <c r="J124" s="19">
        <v>0</v>
      </c>
      <c r="K124"/>
    </row>
    <row r="125" ht="21" hidden="1" customHeight="1" spans="1:11">
      <c r="A125" s="12" t="s">
        <v>94</v>
      </c>
      <c r="B125" s="9">
        <v>251</v>
      </c>
      <c r="C125" s="10">
        <v>12</v>
      </c>
      <c r="D125" s="10">
        <v>52</v>
      </c>
      <c r="E125" s="10">
        <v>0</v>
      </c>
      <c r="F125" s="10">
        <v>207</v>
      </c>
      <c r="G125" s="10">
        <v>9</v>
      </c>
      <c r="H125" s="10">
        <v>27</v>
      </c>
      <c r="I125" s="10">
        <v>0</v>
      </c>
      <c r="J125" s="19">
        <v>0</v>
      </c>
      <c r="K125"/>
    </row>
    <row r="126" ht="18" customHeight="1" spans="1:11">
      <c r="A126" s="14" t="s">
        <v>80</v>
      </c>
      <c r="B126" s="7">
        <v>179</v>
      </c>
      <c r="C126" s="7">
        <v>6</v>
      </c>
      <c r="D126" s="7">
        <v>13</v>
      </c>
      <c r="E126" s="7">
        <v>7300</v>
      </c>
      <c r="F126" s="7">
        <v>150</v>
      </c>
      <c r="G126" s="7">
        <v>6</v>
      </c>
      <c r="H126" s="7">
        <v>19</v>
      </c>
      <c r="I126" s="7">
        <v>7900</v>
      </c>
      <c r="J126" s="7">
        <v>15200</v>
      </c>
      <c r="K126" s="18" t="str">
        <f>IF(ISNA(VLOOKUP(A126,明细表!C:G,3,FALSE)),"",VLOOKUP(A126,明细表!C:G,3,FALSE))</f>
        <v/>
      </c>
    </row>
    <row r="127" ht="18" customHeight="1" spans="1:11">
      <c r="A127" s="14" t="s">
        <v>82</v>
      </c>
      <c r="B127" s="7">
        <v>183</v>
      </c>
      <c r="C127" s="7">
        <v>6</v>
      </c>
      <c r="D127" s="7">
        <v>13</v>
      </c>
      <c r="E127" s="7">
        <v>7300</v>
      </c>
      <c r="F127" s="7">
        <v>166</v>
      </c>
      <c r="G127" s="7">
        <v>6</v>
      </c>
      <c r="H127" s="7">
        <v>11</v>
      </c>
      <c r="I127" s="7">
        <v>7100</v>
      </c>
      <c r="J127" s="7">
        <v>14400</v>
      </c>
      <c r="K127" s="18" t="str">
        <f>IF(ISNA(VLOOKUP(A127,明细表!C:G,3,FALSE)),"",VLOOKUP(A127,明细表!C:G,3,FALSE))</f>
        <v/>
      </c>
    </row>
    <row r="128" ht="21" hidden="1" customHeight="1" spans="1:11">
      <c r="A128" s="12" t="s">
        <v>83</v>
      </c>
      <c r="B128" s="9">
        <v>435</v>
      </c>
      <c r="C128" s="10">
        <v>12</v>
      </c>
      <c r="D128" s="10">
        <v>19</v>
      </c>
      <c r="E128" s="10">
        <v>0</v>
      </c>
      <c r="F128" s="10">
        <v>414</v>
      </c>
      <c r="G128" s="10">
        <v>11</v>
      </c>
      <c r="H128" s="10">
        <v>24</v>
      </c>
      <c r="I128" s="10">
        <v>0</v>
      </c>
      <c r="J128" s="19">
        <v>0</v>
      </c>
      <c r="K128"/>
    </row>
    <row r="129" ht="21" customHeight="1" spans="1:11">
      <c r="A129" s="14" t="s">
        <v>84</v>
      </c>
      <c r="B129" s="7">
        <v>33</v>
      </c>
      <c r="C129" s="7">
        <v>3</v>
      </c>
      <c r="D129" s="7">
        <v>6</v>
      </c>
      <c r="E129" s="7">
        <v>7200</v>
      </c>
      <c r="F129" s="7">
        <v>38</v>
      </c>
      <c r="G129" s="7">
        <v>4</v>
      </c>
      <c r="H129" s="7">
        <v>8</v>
      </c>
      <c r="I129" s="7">
        <v>9600</v>
      </c>
      <c r="J129" s="7">
        <v>16800</v>
      </c>
      <c r="K129" s="18" t="str">
        <f>IF(ISNA(VLOOKUP(A129,明细表!C:G,3,FALSE)),"",VLOOKUP(A129,明细表!C:G,3,FALSE))</f>
        <v/>
      </c>
    </row>
    <row r="130" ht="18" customHeight="1" spans="1:11">
      <c r="A130" s="14" t="s">
        <v>88</v>
      </c>
      <c r="B130" s="7">
        <v>12</v>
      </c>
      <c r="C130" s="7">
        <v>3</v>
      </c>
      <c r="D130" s="7">
        <v>4</v>
      </c>
      <c r="E130" s="7">
        <v>6800</v>
      </c>
      <c r="F130" s="7">
        <v>6</v>
      </c>
      <c r="G130" s="7">
        <v>2</v>
      </c>
      <c r="H130" s="7">
        <v>3</v>
      </c>
      <c r="I130" s="7">
        <v>0</v>
      </c>
      <c r="J130" s="7">
        <v>6800</v>
      </c>
      <c r="K130" s="18" t="str">
        <f>IF(ISNA(VLOOKUP(A130,明细表!C:G,3,FALSE)),"",VLOOKUP(A130,明细表!C:G,3,FALSE))</f>
        <v/>
      </c>
    </row>
    <row r="131" ht="21" hidden="1" customHeight="1" spans="1:11">
      <c r="A131" s="12" t="s">
        <v>90</v>
      </c>
      <c r="B131" s="9">
        <v>392</v>
      </c>
      <c r="C131" s="10">
        <v>12</v>
      </c>
      <c r="D131" s="10">
        <v>24</v>
      </c>
      <c r="E131" s="10">
        <v>0</v>
      </c>
      <c r="F131" s="10">
        <v>356</v>
      </c>
      <c r="G131" s="10">
        <v>11</v>
      </c>
      <c r="H131" s="10">
        <v>27</v>
      </c>
      <c r="I131" s="10">
        <v>0</v>
      </c>
      <c r="J131" s="19">
        <v>0</v>
      </c>
      <c r="K131"/>
    </row>
    <row r="132" ht="21" hidden="1" customHeight="1" spans="1:11">
      <c r="A132" s="12" t="s">
        <v>91</v>
      </c>
      <c r="B132" s="9">
        <v>663</v>
      </c>
      <c r="C132" s="10">
        <v>15</v>
      </c>
      <c r="D132" s="10">
        <v>34</v>
      </c>
      <c r="E132" s="10">
        <v>0</v>
      </c>
      <c r="F132" s="10">
        <v>670</v>
      </c>
      <c r="G132" s="10">
        <v>16</v>
      </c>
      <c r="H132" s="10">
        <v>37</v>
      </c>
      <c r="I132" s="10">
        <v>0</v>
      </c>
      <c r="J132" s="19">
        <v>0</v>
      </c>
      <c r="K132"/>
    </row>
    <row r="133" ht="18" customHeight="1" spans="1:11">
      <c r="A133" s="6" t="s">
        <v>140</v>
      </c>
      <c r="B133" s="7">
        <v>2182</v>
      </c>
      <c r="C133" s="7">
        <v>83</v>
      </c>
      <c r="D133" s="7">
        <v>167</v>
      </c>
      <c r="E133" s="7">
        <v>92500</v>
      </c>
      <c r="F133" s="7">
        <v>1953</v>
      </c>
      <c r="G133" s="7">
        <v>78</v>
      </c>
      <c r="H133" s="7">
        <v>186</v>
      </c>
      <c r="I133" s="7">
        <v>107900</v>
      </c>
      <c r="J133" s="7">
        <v>200400</v>
      </c>
      <c r="K133" s="18" t="str">
        <f>IF(ISNA(VLOOKUP(A133,明细表!C:G,3,FALSE)),"",VLOOKUP(A133,明细表!C:G,3,FALSE))</f>
        <v/>
      </c>
    </row>
    <row r="134" ht="18" customHeight="1" spans="1:11">
      <c r="A134" s="20" t="s">
        <v>153</v>
      </c>
      <c r="B134" s="7">
        <v>996</v>
      </c>
      <c r="C134" s="7">
        <v>33</v>
      </c>
      <c r="D134" s="7">
        <v>98</v>
      </c>
      <c r="E134" s="7">
        <v>34800</v>
      </c>
      <c r="F134" s="7">
        <v>916</v>
      </c>
      <c r="G134" s="7">
        <v>32</v>
      </c>
      <c r="H134" s="7">
        <v>88</v>
      </c>
      <c r="I134" s="7">
        <v>41800</v>
      </c>
      <c r="J134" s="7">
        <v>76600</v>
      </c>
      <c r="K134" s="18" t="str">
        <f>IF(ISNA(VLOOKUP(A134,明细表!C:G,3,FALSE)),"",VLOOKUP(A134,明细表!C:G,3,FALSE))</f>
        <v/>
      </c>
    </row>
    <row r="135" ht="21" customHeight="1" spans="1:11">
      <c r="A135" s="14" t="s">
        <v>152</v>
      </c>
      <c r="B135" s="7">
        <v>99</v>
      </c>
      <c r="C135" s="7">
        <v>9</v>
      </c>
      <c r="D135" s="7">
        <v>28</v>
      </c>
      <c r="E135" s="7">
        <v>23600</v>
      </c>
      <c r="F135" s="7">
        <v>56</v>
      </c>
      <c r="G135" s="7">
        <v>8</v>
      </c>
      <c r="H135" s="7">
        <v>19</v>
      </c>
      <c r="I135" s="7">
        <v>19800</v>
      </c>
      <c r="J135" s="7">
        <v>43400</v>
      </c>
      <c r="K135" s="18" t="str">
        <f>IF(ISNA(VLOOKUP(A135,明细表!C:G,3,FALSE)),"",VLOOKUP(A135,明细表!C:G,3,FALSE))</f>
        <v/>
      </c>
    </row>
    <row r="136" ht="21" hidden="1" customHeight="1" spans="1:11">
      <c r="A136" s="12" t="s">
        <v>154</v>
      </c>
      <c r="B136" s="9">
        <v>787</v>
      </c>
      <c r="C136" s="10">
        <v>15</v>
      </c>
      <c r="D136" s="10">
        <v>48</v>
      </c>
      <c r="E136" s="10">
        <v>0</v>
      </c>
      <c r="F136" s="10">
        <v>762</v>
      </c>
      <c r="G136" s="10">
        <v>15</v>
      </c>
      <c r="H136" s="10">
        <v>49</v>
      </c>
      <c r="I136" s="10">
        <v>0</v>
      </c>
      <c r="J136" s="19">
        <v>0</v>
      </c>
      <c r="K136"/>
    </row>
    <row r="137" ht="21" customHeight="1" spans="1:11">
      <c r="A137" s="14" t="s">
        <v>155</v>
      </c>
      <c r="B137" s="7">
        <v>110</v>
      </c>
      <c r="C137" s="7">
        <v>9</v>
      </c>
      <c r="D137" s="7">
        <v>22</v>
      </c>
      <c r="E137" s="7">
        <v>11200</v>
      </c>
      <c r="F137" s="7">
        <v>98</v>
      </c>
      <c r="G137" s="7">
        <v>9</v>
      </c>
      <c r="H137" s="7">
        <v>20</v>
      </c>
      <c r="I137" s="7">
        <v>22000</v>
      </c>
      <c r="J137" s="7">
        <v>33200</v>
      </c>
      <c r="K137" s="18" t="str">
        <f>IF(ISNA(VLOOKUP(A137,明细表!C:G,3,FALSE)),"",VLOOKUP(A137,明细表!C:G,3,FALSE))</f>
        <v/>
      </c>
    </row>
    <row r="138" ht="18" customHeight="1" spans="1:11">
      <c r="A138" s="20" t="s">
        <v>142</v>
      </c>
      <c r="B138" s="7">
        <v>1186</v>
      </c>
      <c r="C138" s="7">
        <v>50</v>
      </c>
      <c r="D138" s="7">
        <v>69</v>
      </c>
      <c r="E138" s="7">
        <v>57700</v>
      </c>
      <c r="F138" s="7">
        <v>1037</v>
      </c>
      <c r="G138" s="7">
        <v>46</v>
      </c>
      <c r="H138" s="7">
        <v>98</v>
      </c>
      <c r="I138" s="7">
        <v>66100</v>
      </c>
      <c r="J138" s="7">
        <v>123800</v>
      </c>
      <c r="K138" s="18" t="str">
        <f>IF(ISNA(VLOOKUP(A138,明细表!C:G,3,FALSE)),"",VLOOKUP(A138,明细表!C:G,3,FALSE))</f>
        <v/>
      </c>
    </row>
    <row r="139" ht="21" hidden="1" customHeight="1" spans="1:11">
      <c r="A139" s="12" t="s">
        <v>152</v>
      </c>
      <c r="B139" s="9">
        <v>5</v>
      </c>
      <c r="C139" s="10">
        <v>1</v>
      </c>
      <c r="D139" s="10">
        <v>1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9">
        <v>0</v>
      </c>
      <c r="K139"/>
    </row>
    <row r="140" ht="21" customHeight="1" spans="1:11">
      <c r="A140" s="14" t="s">
        <v>143</v>
      </c>
      <c r="B140" s="7">
        <v>48</v>
      </c>
      <c r="C140" s="7">
        <v>3</v>
      </c>
      <c r="D140" s="7">
        <v>3</v>
      </c>
      <c r="E140" s="7">
        <v>6600</v>
      </c>
      <c r="F140" s="7">
        <v>54</v>
      </c>
      <c r="G140" s="7">
        <v>4</v>
      </c>
      <c r="H140" s="7">
        <v>7</v>
      </c>
      <c r="I140" s="7">
        <v>9400</v>
      </c>
      <c r="J140" s="7">
        <v>16000</v>
      </c>
      <c r="K140" s="18" t="str">
        <f>IF(ISNA(VLOOKUP(A140,明细表!C:G,3,FALSE)),"",VLOOKUP(A140,明细表!C:G,3,FALSE))</f>
        <v/>
      </c>
    </row>
    <row r="141" ht="18" customHeight="1" spans="1:11">
      <c r="A141" s="14" t="s">
        <v>148</v>
      </c>
      <c r="B141" s="7">
        <v>14</v>
      </c>
      <c r="C141" s="7">
        <v>2</v>
      </c>
      <c r="D141" s="7">
        <v>2</v>
      </c>
      <c r="E141" s="7">
        <v>4400</v>
      </c>
      <c r="F141" s="7">
        <v>14</v>
      </c>
      <c r="G141" s="7">
        <v>3</v>
      </c>
      <c r="H141" s="7">
        <v>4</v>
      </c>
      <c r="I141" s="7">
        <v>6800</v>
      </c>
      <c r="J141" s="7">
        <v>11200</v>
      </c>
      <c r="K141" s="18" t="str">
        <f>IF(ISNA(VLOOKUP(A141,明细表!C:G,3,FALSE)),"",VLOOKUP(A141,明细表!C:G,3,FALSE))</f>
        <v/>
      </c>
    </row>
    <row r="142" ht="21" customHeight="1" spans="1:11">
      <c r="A142" s="14" t="s">
        <v>149</v>
      </c>
      <c r="B142" s="7">
        <v>90</v>
      </c>
      <c r="C142" s="7">
        <v>6</v>
      </c>
      <c r="D142" s="7">
        <v>5</v>
      </c>
      <c r="E142" s="7">
        <v>13000</v>
      </c>
      <c r="F142" s="7">
        <v>76</v>
      </c>
      <c r="G142" s="7">
        <v>6</v>
      </c>
      <c r="H142" s="7">
        <v>11</v>
      </c>
      <c r="I142" s="7">
        <v>14200</v>
      </c>
      <c r="J142" s="7">
        <v>27200</v>
      </c>
      <c r="K142" s="18" t="str">
        <f>IF(ISNA(VLOOKUP(A142,明细表!C:G,3,FALSE)),"",VLOOKUP(A142,明细表!C:G,3,FALSE))</f>
        <v/>
      </c>
    </row>
    <row r="143" ht="21" customHeight="1" spans="1:11">
      <c r="A143" s="14" t="s">
        <v>150</v>
      </c>
      <c r="B143" s="7">
        <v>694</v>
      </c>
      <c r="C143" s="7">
        <v>20</v>
      </c>
      <c r="D143" s="7">
        <v>34</v>
      </c>
      <c r="E143" s="7">
        <v>6600</v>
      </c>
      <c r="F143" s="7">
        <v>639</v>
      </c>
      <c r="G143" s="7">
        <v>15</v>
      </c>
      <c r="H143" s="7">
        <v>42</v>
      </c>
      <c r="I143" s="7">
        <v>0</v>
      </c>
      <c r="J143" s="7">
        <v>6600</v>
      </c>
      <c r="K143" s="18" t="str">
        <f>IF(ISNA(VLOOKUP(A143,明细表!C:G,3,FALSE)),"",VLOOKUP(A143,明细表!C:G,3,FALSE))</f>
        <v>含向阳6600元</v>
      </c>
    </row>
    <row r="144" ht="21" customHeight="1" spans="1:11">
      <c r="A144" s="14" t="s">
        <v>141</v>
      </c>
      <c r="B144" s="7">
        <v>91</v>
      </c>
      <c r="C144" s="7">
        <v>6</v>
      </c>
      <c r="D144" s="7">
        <v>7</v>
      </c>
      <c r="E144" s="7">
        <v>13400</v>
      </c>
      <c r="F144" s="7">
        <v>67</v>
      </c>
      <c r="G144" s="7">
        <v>6</v>
      </c>
      <c r="H144" s="7">
        <v>10</v>
      </c>
      <c r="I144" s="7">
        <v>14000</v>
      </c>
      <c r="J144" s="7">
        <v>27400</v>
      </c>
      <c r="K144" s="18" t="str">
        <f>IF(ISNA(VLOOKUP(A144,明细表!C:G,3,FALSE)),"",VLOOKUP(A144,明细表!C:G,3,FALSE))</f>
        <v/>
      </c>
    </row>
    <row r="145" ht="21" customHeight="1" spans="1:11">
      <c r="A145" s="14" t="s">
        <v>582</v>
      </c>
      <c r="B145" s="7">
        <v>139</v>
      </c>
      <c r="C145" s="7">
        <v>6</v>
      </c>
      <c r="D145" s="7">
        <v>8</v>
      </c>
      <c r="E145" s="7">
        <v>6800</v>
      </c>
      <c r="F145" s="7">
        <v>105</v>
      </c>
      <c r="G145" s="7">
        <v>6</v>
      </c>
      <c r="H145" s="7">
        <v>11</v>
      </c>
      <c r="I145" s="7">
        <v>7100</v>
      </c>
      <c r="J145" s="7">
        <v>13900</v>
      </c>
      <c r="K145" s="18" t="str">
        <f>IF(ISNA(VLOOKUP(A145,明细表!C:G,3,FALSE)),"",VLOOKUP(A145,明细表!C:G,3,FALSE))</f>
        <v/>
      </c>
    </row>
    <row r="146" ht="21" customHeight="1" spans="1:11">
      <c r="A146" s="14" t="s">
        <v>584</v>
      </c>
      <c r="B146" s="7">
        <v>105</v>
      </c>
      <c r="C146" s="7">
        <v>6</v>
      </c>
      <c r="D146" s="7">
        <v>9</v>
      </c>
      <c r="E146" s="7">
        <v>6900</v>
      </c>
      <c r="F146" s="7">
        <v>82</v>
      </c>
      <c r="G146" s="7">
        <v>6</v>
      </c>
      <c r="H146" s="7">
        <v>13</v>
      </c>
      <c r="I146" s="7">
        <v>14600</v>
      </c>
      <c r="J146" s="7">
        <v>21500</v>
      </c>
      <c r="K146" s="18" t="str">
        <f>IF(ISNA(VLOOKUP(A146,明细表!C:G,3,FALSE)),"",VLOOKUP(A146,明细表!C:G,3,FALSE))</f>
        <v/>
      </c>
    </row>
    <row r="147" ht="21" customHeight="1" spans="1:11">
      <c r="A147" s="6" t="s">
        <v>277</v>
      </c>
      <c r="B147" s="7">
        <v>743</v>
      </c>
      <c r="C147" s="7">
        <v>38</v>
      </c>
      <c r="D147" s="7">
        <v>85</v>
      </c>
      <c r="E147" s="7">
        <v>55100</v>
      </c>
      <c r="F147" s="7">
        <v>630</v>
      </c>
      <c r="G147" s="7">
        <v>34</v>
      </c>
      <c r="H147" s="7">
        <v>83</v>
      </c>
      <c r="I147" s="7">
        <v>39900</v>
      </c>
      <c r="J147" s="7">
        <v>95000</v>
      </c>
      <c r="K147" s="18" t="str">
        <f>IF(ISNA(VLOOKUP(A147,明细表!C:G,3,FALSE)),"",VLOOKUP(A147,明细表!C:G,3,FALSE))</f>
        <v/>
      </c>
    </row>
    <row r="148" ht="21" customHeight="1" spans="1:11">
      <c r="A148" s="20" t="s">
        <v>279</v>
      </c>
      <c r="B148" s="7">
        <v>743</v>
      </c>
      <c r="C148" s="7">
        <v>38</v>
      </c>
      <c r="D148" s="7">
        <v>85</v>
      </c>
      <c r="E148" s="7">
        <v>55100</v>
      </c>
      <c r="F148" s="7">
        <v>630</v>
      </c>
      <c r="G148" s="7">
        <v>34</v>
      </c>
      <c r="H148" s="7">
        <v>83</v>
      </c>
      <c r="I148" s="7">
        <v>39900</v>
      </c>
      <c r="J148" s="7">
        <v>95000</v>
      </c>
      <c r="K148" s="18" t="str">
        <f>IF(ISNA(VLOOKUP(A148,明细表!C:G,3,FALSE)),"",VLOOKUP(A148,明细表!C:G,3,FALSE))</f>
        <v/>
      </c>
    </row>
    <row r="149" ht="21" customHeight="1" spans="1:11">
      <c r="A149" s="14" t="s">
        <v>284</v>
      </c>
      <c r="B149" s="7">
        <v>90</v>
      </c>
      <c r="C149" s="7">
        <v>9</v>
      </c>
      <c r="D149" s="7">
        <v>13</v>
      </c>
      <c r="E149" s="7">
        <v>20600</v>
      </c>
      <c r="F149" s="7">
        <v>54</v>
      </c>
      <c r="G149" s="7">
        <v>8</v>
      </c>
      <c r="H149" s="7">
        <v>15</v>
      </c>
      <c r="I149" s="7">
        <v>14000</v>
      </c>
      <c r="J149" s="7">
        <v>34600</v>
      </c>
      <c r="K149" s="18" t="str">
        <f>IF(ISNA(VLOOKUP(A149,明细表!C:G,3,FALSE)),"",VLOOKUP(A149,明细表!C:G,3,FALSE))</f>
        <v>含水井6800元</v>
      </c>
    </row>
    <row r="150" ht="21" hidden="1" customHeight="1" spans="1:11">
      <c r="A150" s="12" t="s">
        <v>287</v>
      </c>
      <c r="B150" s="9">
        <v>305</v>
      </c>
      <c r="C150" s="10">
        <v>7</v>
      </c>
      <c r="D150" s="10">
        <v>33</v>
      </c>
      <c r="E150" s="10">
        <v>0</v>
      </c>
      <c r="F150" s="10">
        <v>300</v>
      </c>
      <c r="G150" s="10">
        <v>7</v>
      </c>
      <c r="H150" s="10">
        <v>26</v>
      </c>
      <c r="I150" s="10">
        <v>0</v>
      </c>
      <c r="J150" s="19">
        <v>0</v>
      </c>
      <c r="K150"/>
    </row>
    <row r="151" ht="21" customHeight="1" spans="1:11">
      <c r="A151" s="14" t="s">
        <v>281</v>
      </c>
      <c r="B151" s="7">
        <v>39</v>
      </c>
      <c r="C151" s="7">
        <v>6</v>
      </c>
      <c r="D151" s="7">
        <v>8</v>
      </c>
      <c r="E151" s="7">
        <v>13600</v>
      </c>
      <c r="F151" s="7">
        <v>26</v>
      </c>
      <c r="G151" s="7">
        <v>6</v>
      </c>
      <c r="H151" s="7">
        <v>9</v>
      </c>
      <c r="I151" s="7">
        <v>13800</v>
      </c>
      <c r="J151" s="7">
        <v>27400</v>
      </c>
      <c r="K151" s="18" t="str">
        <f>IF(ISNA(VLOOKUP(A151,明细表!C:G,3,FALSE)),"",VLOOKUP(A151,明细表!C:G,3,FALSE))</f>
        <v/>
      </c>
    </row>
    <row r="152" ht="18" hidden="1" customHeight="1" spans="1:11">
      <c r="A152" s="12" t="s">
        <v>286</v>
      </c>
      <c r="B152" s="9">
        <v>10</v>
      </c>
      <c r="C152" s="10">
        <v>1</v>
      </c>
      <c r="D152" s="10">
        <v>2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9">
        <v>0</v>
      </c>
      <c r="K152"/>
    </row>
    <row r="153" ht="21" customHeight="1" spans="1:11">
      <c r="A153" s="14" t="s">
        <v>280</v>
      </c>
      <c r="B153" s="7">
        <v>36</v>
      </c>
      <c r="C153" s="7">
        <v>5</v>
      </c>
      <c r="D153" s="7">
        <v>8</v>
      </c>
      <c r="E153" s="7">
        <v>11600</v>
      </c>
      <c r="F153" s="7">
        <v>26</v>
      </c>
      <c r="G153" s="7">
        <v>4</v>
      </c>
      <c r="H153" s="7">
        <v>8</v>
      </c>
      <c r="I153" s="7">
        <v>9600</v>
      </c>
      <c r="J153" s="7">
        <v>21200</v>
      </c>
      <c r="K153" s="18" t="str">
        <f>IF(ISNA(VLOOKUP(A153,明细表!C:G,3,FALSE)),"",VLOOKUP(A153,明细表!C:G,3,FALSE))</f>
        <v/>
      </c>
    </row>
    <row r="154" ht="28.5" customHeight="1" spans="1:11">
      <c r="A154" s="14" t="s">
        <v>278</v>
      </c>
      <c r="B154" s="7">
        <v>263</v>
      </c>
      <c r="C154" s="7">
        <v>10</v>
      </c>
      <c r="D154" s="7">
        <v>21</v>
      </c>
      <c r="E154" s="7">
        <v>9300</v>
      </c>
      <c r="F154" s="7">
        <v>224</v>
      </c>
      <c r="G154" s="7">
        <v>9</v>
      </c>
      <c r="H154" s="7">
        <v>25</v>
      </c>
      <c r="I154" s="7">
        <v>2500</v>
      </c>
      <c r="J154" s="7">
        <v>11800</v>
      </c>
      <c r="K154" s="18" t="str">
        <f>IF(ISNA(VLOOKUP(A154,明细表!C:G,3,FALSE)),"",VLOOKUP(A154,明细表!C:G,3,FALSE))</f>
        <v>含马安6800元、迎丰5000元</v>
      </c>
    </row>
    <row r="155" ht="21" customHeight="1" spans="1:11">
      <c r="A155" s="6" t="s">
        <v>409</v>
      </c>
      <c r="B155" s="7">
        <v>2172</v>
      </c>
      <c r="C155" s="7">
        <v>70</v>
      </c>
      <c r="D155" s="7">
        <v>210</v>
      </c>
      <c r="E155" s="7">
        <v>44300</v>
      </c>
      <c r="F155" s="7">
        <v>1964</v>
      </c>
      <c r="G155" s="7">
        <v>64</v>
      </c>
      <c r="H155" s="7">
        <v>158</v>
      </c>
      <c r="I155" s="7">
        <v>43900</v>
      </c>
      <c r="J155" s="7">
        <v>88200</v>
      </c>
      <c r="K155" s="18" t="str">
        <f>IF(ISNA(VLOOKUP(A155,明细表!C:G,3,FALSE)),"",VLOOKUP(A155,明细表!C:G,3,FALSE))</f>
        <v/>
      </c>
    </row>
    <row r="156" ht="21" customHeight="1" spans="1:11">
      <c r="A156" s="20" t="s">
        <v>411</v>
      </c>
      <c r="B156" s="7">
        <v>993</v>
      </c>
      <c r="C156" s="7">
        <v>41</v>
      </c>
      <c r="D156" s="7">
        <v>71</v>
      </c>
      <c r="E156" s="7">
        <v>44300</v>
      </c>
      <c r="F156" s="7">
        <v>873</v>
      </c>
      <c r="G156" s="7">
        <v>39</v>
      </c>
      <c r="H156" s="7">
        <v>78</v>
      </c>
      <c r="I156" s="7">
        <v>43900</v>
      </c>
      <c r="J156" s="7">
        <v>88200</v>
      </c>
      <c r="K156" s="18" t="str">
        <f>IF(ISNA(VLOOKUP(A156,明细表!C:G,3,FALSE)),"",VLOOKUP(A156,明细表!C:G,3,FALSE))</f>
        <v/>
      </c>
    </row>
    <row r="157" ht="21" customHeight="1" spans="1:11">
      <c r="A157" s="14" t="s">
        <v>412</v>
      </c>
      <c r="B157" s="7">
        <v>140</v>
      </c>
      <c r="C157" s="7">
        <v>6</v>
      </c>
      <c r="D157" s="7">
        <v>9</v>
      </c>
      <c r="E157" s="7">
        <v>6900</v>
      </c>
      <c r="F157" s="7">
        <v>128</v>
      </c>
      <c r="G157" s="7">
        <v>6</v>
      </c>
      <c r="H157" s="7">
        <v>11</v>
      </c>
      <c r="I157" s="7">
        <v>7100</v>
      </c>
      <c r="J157" s="7">
        <v>14000</v>
      </c>
      <c r="K157" s="18" t="str">
        <f>IF(ISNA(VLOOKUP(A157,明细表!C:G,3,FALSE)),"",VLOOKUP(A157,明细表!C:G,3,FALSE))</f>
        <v/>
      </c>
    </row>
    <row r="158" ht="21" customHeight="1" spans="1:11">
      <c r="A158" s="14" t="s">
        <v>415</v>
      </c>
      <c r="B158" s="7">
        <v>192</v>
      </c>
      <c r="C158" s="7">
        <v>6</v>
      </c>
      <c r="D158" s="7">
        <v>10</v>
      </c>
      <c r="E158" s="7">
        <v>7000</v>
      </c>
      <c r="F158" s="7">
        <v>195</v>
      </c>
      <c r="G158" s="7">
        <v>6</v>
      </c>
      <c r="H158" s="7">
        <v>11</v>
      </c>
      <c r="I158" s="7">
        <v>7100</v>
      </c>
      <c r="J158" s="7">
        <v>14100</v>
      </c>
      <c r="K158" s="18" t="str">
        <f>IF(ISNA(VLOOKUP(A158,明细表!C:G,3,FALSE)),"",VLOOKUP(A158,明细表!C:G,3,FALSE))</f>
        <v/>
      </c>
    </row>
    <row r="159" ht="21" customHeight="1" spans="1:11">
      <c r="A159" s="14" t="s">
        <v>413</v>
      </c>
      <c r="B159" s="7">
        <v>158</v>
      </c>
      <c r="C159" s="7">
        <v>6</v>
      </c>
      <c r="D159" s="7">
        <v>10</v>
      </c>
      <c r="E159" s="7">
        <v>7000</v>
      </c>
      <c r="F159" s="7">
        <v>143</v>
      </c>
      <c r="G159" s="7">
        <v>6</v>
      </c>
      <c r="H159" s="7">
        <v>11</v>
      </c>
      <c r="I159" s="7">
        <v>7100</v>
      </c>
      <c r="J159" s="7">
        <v>14100</v>
      </c>
      <c r="K159" s="18" t="str">
        <f>IF(ISNA(VLOOKUP(A159,明细表!C:G,3,FALSE)),"",VLOOKUP(A159,明细表!C:G,3,FALSE))</f>
        <v/>
      </c>
    </row>
    <row r="160" ht="21" customHeight="1" spans="1:11">
      <c r="A160" s="14" t="s">
        <v>416</v>
      </c>
      <c r="B160" s="7">
        <v>26</v>
      </c>
      <c r="C160" s="7">
        <v>6</v>
      </c>
      <c r="D160" s="7">
        <v>8</v>
      </c>
      <c r="E160" s="7">
        <v>13600</v>
      </c>
      <c r="F160" s="7">
        <v>15</v>
      </c>
      <c r="G160" s="7">
        <v>5</v>
      </c>
      <c r="H160" s="7">
        <v>13</v>
      </c>
      <c r="I160" s="7">
        <v>12600</v>
      </c>
      <c r="J160" s="7">
        <v>26200</v>
      </c>
      <c r="K160" s="18" t="str">
        <f>IF(ISNA(VLOOKUP(A160,明细表!C:G,3,FALSE)),"",VLOOKUP(A160,明细表!C:G,3,FALSE))</f>
        <v/>
      </c>
    </row>
    <row r="161" ht="21" customHeight="1" spans="1:11">
      <c r="A161" s="14" t="s">
        <v>410</v>
      </c>
      <c r="B161" s="7">
        <v>7</v>
      </c>
      <c r="C161" s="7">
        <v>2</v>
      </c>
      <c r="D161" s="7">
        <v>2</v>
      </c>
      <c r="E161" s="7">
        <v>2500</v>
      </c>
      <c r="F161" s="7">
        <v>7</v>
      </c>
      <c r="G161" s="7">
        <v>2</v>
      </c>
      <c r="H161" s="7">
        <v>0</v>
      </c>
      <c r="I161" s="7">
        <v>2500</v>
      </c>
      <c r="J161" s="7">
        <v>5000</v>
      </c>
      <c r="K161" s="18" t="str">
        <f>IF(ISNA(VLOOKUP(A161,明细表!C:G,3,FALSE)),"",VLOOKUP(A161,明细表!C:G,3,FALSE))</f>
        <v/>
      </c>
    </row>
    <row r="162" ht="21" hidden="1" customHeight="1" spans="1:11">
      <c r="A162" s="12" t="s">
        <v>417</v>
      </c>
      <c r="B162" s="9">
        <v>308</v>
      </c>
      <c r="C162" s="10">
        <v>9</v>
      </c>
      <c r="D162" s="10">
        <v>19</v>
      </c>
      <c r="E162" s="10">
        <v>0</v>
      </c>
      <c r="F162" s="10">
        <v>261</v>
      </c>
      <c r="G162" s="10">
        <v>8</v>
      </c>
      <c r="H162" s="10">
        <v>17</v>
      </c>
      <c r="I162" s="10">
        <v>0</v>
      </c>
      <c r="J162" s="19">
        <v>0</v>
      </c>
      <c r="K162"/>
    </row>
    <row r="163" ht="21" customHeight="1" spans="1:11">
      <c r="A163" s="14" t="s">
        <v>414</v>
      </c>
      <c r="B163" s="7">
        <v>162</v>
      </c>
      <c r="C163" s="7">
        <v>6</v>
      </c>
      <c r="D163" s="7">
        <v>13</v>
      </c>
      <c r="E163" s="7">
        <v>7300</v>
      </c>
      <c r="F163" s="7">
        <v>124</v>
      </c>
      <c r="G163" s="7">
        <v>6</v>
      </c>
      <c r="H163" s="7">
        <v>15</v>
      </c>
      <c r="I163" s="7">
        <v>7500</v>
      </c>
      <c r="J163" s="7">
        <v>14800</v>
      </c>
      <c r="K163" s="18" t="str">
        <f>IF(ISNA(VLOOKUP(A163,明细表!C:G,3,FALSE)),"",VLOOKUP(A163,明细表!C:G,3,FALSE))</f>
        <v/>
      </c>
    </row>
    <row r="164" ht="18" hidden="1" customHeight="1" spans="1:11">
      <c r="A164" s="16" t="s">
        <v>419</v>
      </c>
      <c r="B164" s="9">
        <v>1179</v>
      </c>
      <c r="C164" s="10">
        <v>29</v>
      </c>
      <c r="D164" s="10">
        <v>139</v>
      </c>
      <c r="E164" s="10">
        <v>0</v>
      </c>
      <c r="F164" s="10">
        <v>1091</v>
      </c>
      <c r="G164" s="10">
        <v>25</v>
      </c>
      <c r="H164" s="10">
        <v>80</v>
      </c>
      <c r="I164" s="10">
        <v>0</v>
      </c>
      <c r="J164" s="19">
        <v>0</v>
      </c>
      <c r="K164"/>
    </row>
    <row r="165" ht="21" hidden="1" customHeight="1" spans="1:11">
      <c r="A165" s="12" t="s">
        <v>418</v>
      </c>
      <c r="B165" s="9">
        <v>363</v>
      </c>
      <c r="C165" s="10">
        <v>9</v>
      </c>
      <c r="D165" s="10">
        <v>27</v>
      </c>
      <c r="E165" s="10">
        <v>0</v>
      </c>
      <c r="F165" s="10">
        <v>353</v>
      </c>
      <c r="G165" s="10">
        <v>9</v>
      </c>
      <c r="H165" s="10">
        <v>27</v>
      </c>
      <c r="I165" s="10">
        <v>0</v>
      </c>
      <c r="J165" s="19">
        <v>0</v>
      </c>
      <c r="K165"/>
    </row>
    <row r="166" ht="18" hidden="1" customHeight="1" spans="1:11">
      <c r="A166" s="12" t="s">
        <v>420</v>
      </c>
      <c r="B166" s="9">
        <v>816</v>
      </c>
      <c r="C166" s="10">
        <v>20</v>
      </c>
      <c r="D166" s="10">
        <v>112</v>
      </c>
      <c r="E166" s="10">
        <v>0</v>
      </c>
      <c r="F166" s="10">
        <v>738</v>
      </c>
      <c r="G166" s="10">
        <v>16</v>
      </c>
      <c r="H166" s="10">
        <v>53</v>
      </c>
      <c r="I166" s="10">
        <v>0</v>
      </c>
      <c r="J166" s="19">
        <v>0</v>
      </c>
      <c r="K166"/>
    </row>
    <row r="167" ht="18" customHeight="1" spans="1:11">
      <c r="A167" s="6" t="s">
        <v>95</v>
      </c>
      <c r="B167" s="7">
        <v>5411</v>
      </c>
      <c r="C167" s="7">
        <v>146</v>
      </c>
      <c r="D167" s="7">
        <v>623</v>
      </c>
      <c r="E167" s="7">
        <v>53600</v>
      </c>
      <c r="F167" s="7">
        <v>4950</v>
      </c>
      <c r="G167" s="7">
        <v>139</v>
      </c>
      <c r="H167" s="7">
        <v>386</v>
      </c>
      <c r="I167" s="7">
        <v>58400</v>
      </c>
      <c r="J167" s="7">
        <v>112000</v>
      </c>
      <c r="K167" s="18" t="str">
        <f>IF(ISNA(VLOOKUP(A167,明细表!C:G,3,FALSE)),"",VLOOKUP(A167,明细表!C:G,3,FALSE))</f>
        <v/>
      </c>
    </row>
    <row r="168" ht="18" customHeight="1" spans="1:11">
      <c r="A168" s="20" t="s">
        <v>97</v>
      </c>
      <c r="B168" s="7">
        <v>4045</v>
      </c>
      <c r="C168" s="7">
        <v>97</v>
      </c>
      <c r="D168" s="7">
        <v>437</v>
      </c>
      <c r="E168" s="7">
        <v>13800</v>
      </c>
      <c r="F168" s="7">
        <v>3808</v>
      </c>
      <c r="G168" s="7">
        <v>94</v>
      </c>
      <c r="H168" s="7">
        <v>270</v>
      </c>
      <c r="I168" s="7">
        <v>16000</v>
      </c>
      <c r="J168" s="7">
        <v>29800</v>
      </c>
      <c r="K168" s="18" t="str">
        <f>IF(ISNA(VLOOKUP(A168,明细表!C:G,3,FALSE)),"",VLOOKUP(A168,明细表!C:G,3,FALSE))</f>
        <v/>
      </c>
    </row>
    <row r="169" ht="21" customHeight="1" spans="1:11">
      <c r="A169" s="14" t="s">
        <v>101</v>
      </c>
      <c r="B169" s="7">
        <v>48</v>
      </c>
      <c r="C169" s="7">
        <v>6</v>
      </c>
      <c r="D169" s="7">
        <v>9</v>
      </c>
      <c r="E169" s="7">
        <v>13800</v>
      </c>
      <c r="F169" s="7">
        <v>36</v>
      </c>
      <c r="G169" s="7">
        <v>7</v>
      </c>
      <c r="H169" s="7">
        <v>10</v>
      </c>
      <c r="I169" s="7">
        <v>16000</v>
      </c>
      <c r="J169" s="7">
        <v>29800</v>
      </c>
      <c r="K169" s="18" t="str">
        <f>IF(ISNA(VLOOKUP(A169,明细表!C:G,3,FALSE)),"",VLOOKUP(A169,明细表!C:G,3,FALSE))</f>
        <v/>
      </c>
    </row>
    <row r="170" ht="21" hidden="1" customHeight="1" spans="1:11">
      <c r="A170" s="12" t="s">
        <v>99</v>
      </c>
      <c r="B170" s="9">
        <v>237</v>
      </c>
      <c r="C170" s="10">
        <v>7</v>
      </c>
      <c r="D170" s="10">
        <v>19</v>
      </c>
      <c r="E170" s="10">
        <v>0</v>
      </c>
      <c r="F170" s="10">
        <v>243</v>
      </c>
      <c r="G170" s="10">
        <v>7</v>
      </c>
      <c r="H170" s="10">
        <v>17</v>
      </c>
      <c r="I170" s="10">
        <v>0</v>
      </c>
      <c r="J170" s="19">
        <v>0</v>
      </c>
      <c r="K170"/>
    </row>
    <row r="171" ht="21" hidden="1" customHeight="1" spans="1:11">
      <c r="A171" s="12" t="s">
        <v>96</v>
      </c>
      <c r="B171" s="9">
        <v>1146</v>
      </c>
      <c r="C171" s="10">
        <v>25</v>
      </c>
      <c r="D171" s="10">
        <v>59</v>
      </c>
      <c r="E171" s="10">
        <v>0</v>
      </c>
      <c r="F171" s="10">
        <v>1116</v>
      </c>
      <c r="G171" s="10">
        <v>25</v>
      </c>
      <c r="H171" s="10">
        <v>61</v>
      </c>
      <c r="I171" s="10">
        <v>0</v>
      </c>
      <c r="J171" s="19">
        <v>0</v>
      </c>
      <c r="K171"/>
    </row>
    <row r="172" ht="18" hidden="1" customHeight="1" spans="1:11">
      <c r="A172" s="12" t="s">
        <v>98</v>
      </c>
      <c r="B172" s="9">
        <v>434</v>
      </c>
      <c r="C172" s="10">
        <v>11</v>
      </c>
      <c r="D172" s="10">
        <v>28</v>
      </c>
      <c r="E172" s="10">
        <v>0</v>
      </c>
      <c r="F172" s="10">
        <v>377</v>
      </c>
      <c r="G172" s="10">
        <v>10</v>
      </c>
      <c r="H172" s="10">
        <v>26</v>
      </c>
      <c r="I172" s="10">
        <v>0</v>
      </c>
      <c r="J172" s="19">
        <v>0</v>
      </c>
      <c r="K172"/>
    </row>
    <row r="173" ht="18" hidden="1" customHeight="1" spans="1:11">
      <c r="A173" s="12" t="s">
        <v>109</v>
      </c>
      <c r="B173" s="9">
        <v>1695</v>
      </c>
      <c r="C173" s="10">
        <v>34</v>
      </c>
      <c r="D173" s="10">
        <v>238</v>
      </c>
      <c r="E173" s="10">
        <v>0</v>
      </c>
      <c r="F173" s="10">
        <v>1642</v>
      </c>
      <c r="G173" s="10">
        <v>32</v>
      </c>
      <c r="H173" s="10">
        <v>116</v>
      </c>
      <c r="I173" s="10">
        <v>0</v>
      </c>
      <c r="J173" s="19">
        <v>0</v>
      </c>
      <c r="K173"/>
    </row>
    <row r="174" ht="18" hidden="1" customHeight="1" spans="1:11">
      <c r="A174" s="12" t="s">
        <v>111</v>
      </c>
      <c r="B174" s="9">
        <v>485</v>
      </c>
      <c r="C174" s="10">
        <v>14</v>
      </c>
      <c r="D174" s="10">
        <v>84</v>
      </c>
      <c r="E174" s="10">
        <v>0</v>
      </c>
      <c r="F174" s="10">
        <v>394</v>
      </c>
      <c r="G174" s="10">
        <v>13</v>
      </c>
      <c r="H174" s="10">
        <v>40</v>
      </c>
      <c r="I174" s="10">
        <v>0</v>
      </c>
      <c r="J174" s="19">
        <v>0</v>
      </c>
      <c r="K174"/>
    </row>
    <row r="175" ht="18" customHeight="1" spans="1:11">
      <c r="A175" s="20" t="s">
        <v>103</v>
      </c>
      <c r="B175" s="7">
        <v>1366</v>
      </c>
      <c r="C175" s="7">
        <v>49</v>
      </c>
      <c r="D175" s="7">
        <v>186</v>
      </c>
      <c r="E175" s="7">
        <v>39800</v>
      </c>
      <c r="F175" s="7">
        <v>1142</v>
      </c>
      <c r="G175" s="7">
        <v>45</v>
      </c>
      <c r="H175" s="7">
        <v>116</v>
      </c>
      <c r="I175" s="7">
        <v>42400</v>
      </c>
      <c r="J175" s="7">
        <v>82200</v>
      </c>
      <c r="K175" s="18" t="str">
        <f>IF(ISNA(VLOOKUP(A175,明细表!C:G,3,FALSE)),"",VLOOKUP(A175,明细表!C:G,3,FALSE))</f>
        <v/>
      </c>
    </row>
    <row r="176" ht="18" customHeight="1" spans="1:11">
      <c r="A176" s="14" t="s">
        <v>105</v>
      </c>
      <c r="B176" s="7">
        <v>50</v>
      </c>
      <c r="C176" s="7">
        <v>6</v>
      </c>
      <c r="D176" s="7">
        <v>10</v>
      </c>
      <c r="E176" s="7">
        <v>14000</v>
      </c>
      <c r="F176" s="7">
        <v>32</v>
      </c>
      <c r="G176" s="7">
        <v>6</v>
      </c>
      <c r="H176" s="7">
        <v>10</v>
      </c>
      <c r="I176" s="7">
        <v>14000</v>
      </c>
      <c r="J176" s="7">
        <v>28000</v>
      </c>
      <c r="K176" s="18" t="str">
        <f>IF(ISNA(VLOOKUP(A176,明细表!C:G,3,FALSE)),"",VLOOKUP(A176,明细表!C:G,3,FALSE))</f>
        <v/>
      </c>
    </row>
    <row r="177" ht="21" hidden="1" customHeight="1" spans="1:11">
      <c r="A177" s="12" t="s">
        <v>110</v>
      </c>
      <c r="B177" s="9">
        <v>988</v>
      </c>
      <c r="C177" s="10">
        <v>24</v>
      </c>
      <c r="D177" s="10">
        <v>142</v>
      </c>
      <c r="E177" s="10">
        <v>0</v>
      </c>
      <c r="F177" s="10">
        <v>837</v>
      </c>
      <c r="G177" s="10">
        <v>21</v>
      </c>
      <c r="H177" s="10">
        <v>71</v>
      </c>
      <c r="I177" s="10">
        <v>0</v>
      </c>
      <c r="J177" s="19">
        <v>0</v>
      </c>
      <c r="K177"/>
    </row>
    <row r="178" ht="21" customHeight="1" spans="1:11">
      <c r="A178" s="14" t="s">
        <v>106</v>
      </c>
      <c r="B178" s="7">
        <v>61</v>
      </c>
      <c r="C178" s="7">
        <v>6</v>
      </c>
      <c r="D178" s="7">
        <v>10</v>
      </c>
      <c r="E178" s="7">
        <v>14000</v>
      </c>
      <c r="F178" s="7">
        <v>57</v>
      </c>
      <c r="G178" s="7">
        <v>6</v>
      </c>
      <c r="H178" s="7">
        <v>10</v>
      </c>
      <c r="I178" s="7">
        <v>14000</v>
      </c>
      <c r="J178" s="7">
        <v>28000</v>
      </c>
      <c r="K178" s="18" t="str">
        <f>IF(ISNA(VLOOKUP(A178,明细表!C:G,3,FALSE)),"",VLOOKUP(A178,明细表!C:G,3,FALSE))</f>
        <v/>
      </c>
    </row>
    <row r="179" ht="18" customHeight="1" spans="1:11">
      <c r="A179" s="14" t="s">
        <v>108</v>
      </c>
      <c r="B179" s="7">
        <v>13</v>
      </c>
      <c r="C179" s="7">
        <v>2</v>
      </c>
      <c r="D179" s="7">
        <v>4</v>
      </c>
      <c r="E179" s="7">
        <v>4800</v>
      </c>
      <c r="F179" s="7">
        <v>4</v>
      </c>
      <c r="G179" s="7">
        <v>1</v>
      </c>
      <c r="H179" s="7">
        <v>3</v>
      </c>
      <c r="I179" s="7">
        <v>0</v>
      </c>
      <c r="J179" s="7">
        <v>4800</v>
      </c>
      <c r="K179" s="18" t="str">
        <f>IF(ISNA(VLOOKUP(A179,明细表!C:G,3,FALSE)),"",VLOOKUP(A179,明细表!C:G,3,FALSE))</f>
        <v/>
      </c>
    </row>
    <row r="180" ht="21" hidden="1" customHeight="1" spans="1:11">
      <c r="A180" s="12" t="s">
        <v>104</v>
      </c>
      <c r="B180" s="9">
        <v>10</v>
      </c>
      <c r="C180" s="10">
        <v>2</v>
      </c>
      <c r="D180" s="10">
        <v>4</v>
      </c>
      <c r="E180" s="10">
        <v>0</v>
      </c>
      <c r="F180" s="10">
        <v>6</v>
      </c>
      <c r="G180" s="10">
        <v>2</v>
      </c>
      <c r="H180" s="10">
        <v>3</v>
      </c>
      <c r="I180" s="10">
        <v>0</v>
      </c>
      <c r="J180" s="19">
        <v>0</v>
      </c>
      <c r="K180"/>
    </row>
    <row r="181" ht="21" customHeight="1" spans="1:11">
      <c r="A181" s="14" t="s">
        <v>107</v>
      </c>
      <c r="B181" s="7">
        <v>30</v>
      </c>
      <c r="C181" s="7">
        <v>3</v>
      </c>
      <c r="D181" s="7">
        <v>5</v>
      </c>
      <c r="E181" s="7">
        <v>7000</v>
      </c>
      <c r="F181" s="7">
        <v>24</v>
      </c>
      <c r="G181" s="7">
        <v>3</v>
      </c>
      <c r="H181" s="7">
        <v>5</v>
      </c>
      <c r="I181" s="7">
        <v>7000</v>
      </c>
      <c r="J181" s="7">
        <v>14000</v>
      </c>
      <c r="K181" s="18" t="str">
        <f>IF(ISNA(VLOOKUP(A181,明细表!C:G,3,FALSE)),"",VLOOKUP(A181,明细表!C:G,3,FALSE))</f>
        <v/>
      </c>
    </row>
    <row r="182" ht="18" customHeight="1" spans="1:11">
      <c r="A182" s="14" t="s">
        <v>102</v>
      </c>
      <c r="B182" s="7">
        <v>214</v>
      </c>
      <c r="C182" s="7">
        <v>6</v>
      </c>
      <c r="D182" s="7">
        <v>11</v>
      </c>
      <c r="E182" s="7">
        <v>0</v>
      </c>
      <c r="F182" s="7">
        <v>182</v>
      </c>
      <c r="G182" s="7">
        <v>6</v>
      </c>
      <c r="H182" s="7">
        <v>14</v>
      </c>
      <c r="I182" s="7">
        <v>7400</v>
      </c>
      <c r="J182" s="7">
        <v>7400</v>
      </c>
      <c r="K182" s="18" t="str">
        <f>IF(ISNA(VLOOKUP(A182,明细表!C:G,3,FALSE)),"",VLOOKUP(A182,明细表!C:G,3,FALSE))</f>
        <v/>
      </c>
    </row>
    <row r="183" ht="21" customHeight="1" spans="1:11">
      <c r="A183" s="6" t="s">
        <v>112</v>
      </c>
      <c r="B183" s="7">
        <v>1657</v>
      </c>
      <c r="C183" s="7">
        <v>62</v>
      </c>
      <c r="D183" s="7">
        <v>138</v>
      </c>
      <c r="E183" s="7">
        <v>67600</v>
      </c>
      <c r="F183" s="7">
        <v>1420</v>
      </c>
      <c r="G183" s="7">
        <v>59</v>
      </c>
      <c r="H183" s="7">
        <v>137</v>
      </c>
      <c r="I183" s="7">
        <v>62800</v>
      </c>
      <c r="J183" s="7">
        <v>130400</v>
      </c>
      <c r="K183" s="18" t="str">
        <f>IF(ISNA(VLOOKUP(A183,明细表!C:G,3,FALSE)),"",VLOOKUP(A183,明细表!C:G,3,FALSE))</f>
        <v/>
      </c>
    </row>
    <row r="184" ht="21" customHeight="1" spans="1:11">
      <c r="A184" s="20" t="s">
        <v>127</v>
      </c>
      <c r="B184" s="7">
        <v>696</v>
      </c>
      <c r="C184" s="7">
        <v>15</v>
      </c>
      <c r="D184" s="7">
        <v>56</v>
      </c>
      <c r="E184" s="7">
        <v>6700</v>
      </c>
      <c r="F184" s="7">
        <v>601</v>
      </c>
      <c r="G184" s="7">
        <v>14</v>
      </c>
      <c r="H184" s="7">
        <v>53</v>
      </c>
      <c r="I184" s="7">
        <v>5700</v>
      </c>
      <c r="J184" s="7">
        <v>12400</v>
      </c>
      <c r="K184" s="18" t="str">
        <f>IF(ISNA(VLOOKUP(A184,明细表!C:G,3,FALSE)),"",VLOOKUP(A184,明细表!C:G,3,FALSE))</f>
        <v/>
      </c>
    </row>
    <row r="185" ht="21" hidden="1" customHeight="1" spans="1:11">
      <c r="A185" s="12" t="s">
        <v>126</v>
      </c>
      <c r="B185" s="9">
        <v>514</v>
      </c>
      <c r="C185" s="10">
        <v>10</v>
      </c>
      <c r="D185" s="10">
        <v>39</v>
      </c>
      <c r="E185" s="10">
        <v>0</v>
      </c>
      <c r="F185" s="10">
        <v>469</v>
      </c>
      <c r="G185" s="10">
        <v>10</v>
      </c>
      <c r="H185" s="10">
        <v>36</v>
      </c>
      <c r="I185" s="10">
        <v>0</v>
      </c>
      <c r="J185" s="19">
        <v>0</v>
      </c>
      <c r="K185"/>
    </row>
    <row r="186" ht="21" customHeight="1" spans="1:11">
      <c r="A186" s="14" t="s">
        <v>128</v>
      </c>
      <c r="B186" s="7">
        <v>182</v>
      </c>
      <c r="C186" s="7">
        <v>5</v>
      </c>
      <c r="D186" s="7">
        <v>17</v>
      </c>
      <c r="E186" s="7">
        <v>6700</v>
      </c>
      <c r="F186" s="7">
        <v>132</v>
      </c>
      <c r="G186" s="7">
        <v>4</v>
      </c>
      <c r="H186" s="7">
        <v>17</v>
      </c>
      <c r="I186" s="7">
        <v>5700</v>
      </c>
      <c r="J186" s="7">
        <v>12400</v>
      </c>
      <c r="K186" s="18" t="str">
        <f>IF(ISNA(VLOOKUP(A186,明细表!C:G,3,FALSE)),"",VLOOKUP(A186,明细表!C:G,3,FALSE))</f>
        <v/>
      </c>
    </row>
    <row r="187" ht="18" customHeight="1" spans="1:11">
      <c r="A187" s="20" t="s">
        <v>114</v>
      </c>
      <c r="B187" s="7">
        <v>405</v>
      </c>
      <c r="C187" s="7">
        <v>23</v>
      </c>
      <c r="D187" s="7">
        <v>38</v>
      </c>
      <c r="E187" s="7">
        <v>30200</v>
      </c>
      <c r="F187" s="7">
        <v>343</v>
      </c>
      <c r="G187" s="7">
        <v>22</v>
      </c>
      <c r="H187" s="7">
        <v>36</v>
      </c>
      <c r="I187" s="7">
        <v>28400</v>
      </c>
      <c r="J187" s="7">
        <v>58600</v>
      </c>
      <c r="K187" s="18" t="str">
        <f>IF(ISNA(VLOOKUP(A187,明细表!C:G,3,FALSE)),"",VLOOKUP(A187,明细表!C:G,3,FALSE))</f>
        <v/>
      </c>
    </row>
    <row r="188" ht="21" customHeight="1" spans="1:11">
      <c r="A188" s="14" t="s">
        <v>119</v>
      </c>
      <c r="B188" s="7">
        <v>185</v>
      </c>
      <c r="C188" s="7">
        <v>7</v>
      </c>
      <c r="D188" s="7">
        <v>13</v>
      </c>
      <c r="E188" s="7">
        <v>7200</v>
      </c>
      <c r="F188" s="7">
        <v>167</v>
      </c>
      <c r="G188" s="7">
        <v>8</v>
      </c>
      <c r="H188" s="7">
        <v>12</v>
      </c>
      <c r="I188" s="7">
        <v>7200</v>
      </c>
      <c r="J188" s="7">
        <v>14400</v>
      </c>
      <c r="K188" s="18" t="str">
        <f>IF(ISNA(VLOOKUP(A188,明细表!C:G,3,FALSE)),"",VLOOKUP(A188,明细表!C:G,3,FALSE))</f>
        <v/>
      </c>
    </row>
    <row r="189" ht="21" customHeight="1" spans="1:11">
      <c r="A189" s="14" t="s">
        <v>121</v>
      </c>
      <c r="B189" s="7">
        <v>167</v>
      </c>
      <c r="C189" s="7">
        <v>7</v>
      </c>
      <c r="D189" s="7">
        <v>13</v>
      </c>
      <c r="E189" s="7">
        <v>7200</v>
      </c>
      <c r="F189" s="7">
        <v>139</v>
      </c>
      <c r="G189" s="7">
        <v>7</v>
      </c>
      <c r="H189" s="7">
        <v>13</v>
      </c>
      <c r="I189" s="7">
        <v>7200</v>
      </c>
      <c r="J189" s="7">
        <v>14400</v>
      </c>
      <c r="K189" s="18" t="str">
        <f>IF(ISNA(VLOOKUP(A189,明细表!C:G,3,FALSE)),"",VLOOKUP(A189,明细表!C:G,3,FALSE))</f>
        <v/>
      </c>
    </row>
    <row r="190" ht="21" customHeight="1" spans="1:11">
      <c r="A190" s="14" t="s">
        <v>124</v>
      </c>
      <c r="B190" s="7">
        <v>23</v>
      </c>
      <c r="C190" s="7">
        <v>5</v>
      </c>
      <c r="D190" s="7">
        <v>6</v>
      </c>
      <c r="E190" s="7">
        <v>6600</v>
      </c>
      <c r="F190" s="7">
        <v>18</v>
      </c>
      <c r="G190" s="7">
        <v>4</v>
      </c>
      <c r="H190" s="7">
        <v>6</v>
      </c>
      <c r="I190" s="7">
        <v>7000</v>
      </c>
      <c r="J190" s="7">
        <v>13600</v>
      </c>
      <c r="K190" s="18" t="str">
        <f>IF(ISNA(VLOOKUP(A190,明细表!C:G,3,FALSE)),"",VLOOKUP(A190,明细表!C:G,3,FALSE))</f>
        <v/>
      </c>
    </row>
    <row r="191" ht="21" customHeight="1" spans="1:11">
      <c r="A191" s="14" t="s">
        <v>118</v>
      </c>
      <c r="B191" s="7">
        <v>30</v>
      </c>
      <c r="C191" s="7">
        <v>4</v>
      </c>
      <c r="D191" s="7">
        <v>6</v>
      </c>
      <c r="E191" s="7">
        <v>9200</v>
      </c>
      <c r="F191" s="7">
        <v>19</v>
      </c>
      <c r="G191" s="7">
        <v>3</v>
      </c>
      <c r="H191" s="7">
        <v>5</v>
      </c>
      <c r="I191" s="7">
        <v>7000</v>
      </c>
      <c r="J191" s="7">
        <v>16200</v>
      </c>
      <c r="K191" s="18" t="str">
        <f>IF(ISNA(VLOOKUP(A191,明细表!C:G,3,FALSE)),"",VLOOKUP(A191,明细表!C:G,3,FALSE))</f>
        <v/>
      </c>
    </row>
    <row r="192" ht="21" customHeight="1" spans="1:11">
      <c r="A192" s="20" t="s">
        <v>116</v>
      </c>
      <c r="B192" s="7">
        <v>556</v>
      </c>
      <c r="C192" s="7">
        <v>24</v>
      </c>
      <c r="D192" s="7">
        <v>44</v>
      </c>
      <c r="E192" s="7">
        <v>30700</v>
      </c>
      <c r="F192" s="7">
        <v>476</v>
      </c>
      <c r="G192" s="7">
        <v>23</v>
      </c>
      <c r="H192" s="7">
        <v>48</v>
      </c>
      <c r="I192" s="7">
        <v>28700</v>
      </c>
      <c r="J192" s="7">
        <v>59400</v>
      </c>
      <c r="K192" s="18" t="str">
        <f>IF(ISNA(VLOOKUP(A192,明细表!C:G,3,FALSE)),"",VLOOKUP(A192,明细表!C:G,3,FALSE))</f>
        <v/>
      </c>
    </row>
    <row r="193" ht="21" customHeight="1" spans="1:11">
      <c r="A193" s="14" t="s">
        <v>115</v>
      </c>
      <c r="B193" s="7">
        <v>5</v>
      </c>
      <c r="C193" s="7">
        <v>1</v>
      </c>
      <c r="D193" s="7">
        <v>1</v>
      </c>
      <c r="E193" s="7">
        <v>2500</v>
      </c>
      <c r="F193" s="7">
        <v>3</v>
      </c>
      <c r="G193" s="7">
        <v>1</v>
      </c>
      <c r="H193" s="7">
        <v>1</v>
      </c>
      <c r="I193" s="7">
        <v>2500</v>
      </c>
      <c r="J193" s="7">
        <v>5000</v>
      </c>
      <c r="K193" s="18" t="str">
        <f>IF(ISNA(VLOOKUP(A193,明细表!C:G,3,FALSE)),"",VLOOKUP(A193,明细表!C:G,3,FALSE))</f>
        <v/>
      </c>
    </row>
    <row r="194" ht="21" customHeight="1" spans="1:11">
      <c r="A194" s="14" t="s">
        <v>122</v>
      </c>
      <c r="B194" s="7">
        <v>62</v>
      </c>
      <c r="C194" s="7">
        <v>6</v>
      </c>
      <c r="D194" s="7">
        <v>9</v>
      </c>
      <c r="E194" s="7">
        <v>13800</v>
      </c>
      <c r="F194" s="7">
        <v>42</v>
      </c>
      <c r="G194" s="7">
        <v>5</v>
      </c>
      <c r="H194" s="7">
        <v>10</v>
      </c>
      <c r="I194" s="7">
        <v>12000</v>
      </c>
      <c r="J194" s="7">
        <v>25800</v>
      </c>
      <c r="K194" s="18" t="str">
        <f>IF(ISNA(VLOOKUP(A194,明细表!C:G,3,FALSE)),"",VLOOKUP(A194,明细表!C:G,3,FALSE))</f>
        <v/>
      </c>
    </row>
    <row r="195" ht="21" customHeight="1" spans="1:11">
      <c r="A195" s="14" t="s">
        <v>125</v>
      </c>
      <c r="B195" s="7">
        <v>88</v>
      </c>
      <c r="C195" s="7">
        <v>6</v>
      </c>
      <c r="D195" s="7">
        <v>12</v>
      </c>
      <c r="E195" s="7">
        <v>14400</v>
      </c>
      <c r="F195" s="7">
        <v>74</v>
      </c>
      <c r="G195" s="7">
        <v>6</v>
      </c>
      <c r="H195" s="7">
        <v>11</v>
      </c>
      <c r="I195" s="7">
        <v>14200</v>
      </c>
      <c r="J195" s="7">
        <v>28600</v>
      </c>
      <c r="K195" s="18" t="str">
        <f>IF(ISNA(VLOOKUP(A195,明细表!C:G,3,FALSE)),"",VLOOKUP(A195,明细表!C:G,3,FALSE))</f>
        <v/>
      </c>
    </row>
    <row r="196" ht="21" hidden="1" customHeight="1" spans="1:11">
      <c r="A196" s="12" t="s">
        <v>123</v>
      </c>
      <c r="B196" s="9">
        <v>401</v>
      </c>
      <c r="C196" s="10">
        <v>11</v>
      </c>
      <c r="D196" s="10">
        <v>22</v>
      </c>
      <c r="E196" s="10">
        <v>0</v>
      </c>
      <c r="F196" s="10">
        <v>357</v>
      </c>
      <c r="G196" s="10">
        <v>11</v>
      </c>
      <c r="H196" s="10">
        <v>26</v>
      </c>
      <c r="I196" s="10">
        <v>0</v>
      </c>
      <c r="J196" s="19">
        <v>0</v>
      </c>
      <c r="K196"/>
    </row>
    <row r="197" ht="21" customHeight="1" spans="1:11">
      <c r="A197" s="6" t="s">
        <v>263</v>
      </c>
      <c r="B197" s="7">
        <v>2748</v>
      </c>
      <c r="C197" s="7">
        <v>76</v>
      </c>
      <c r="D197" s="7">
        <v>210</v>
      </c>
      <c r="E197" s="7">
        <v>44300</v>
      </c>
      <c r="F197" s="7">
        <v>2509</v>
      </c>
      <c r="G197" s="7">
        <v>72</v>
      </c>
      <c r="H197" s="7">
        <v>177</v>
      </c>
      <c r="I197" s="7">
        <v>39900</v>
      </c>
      <c r="J197" s="7">
        <v>84200</v>
      </c>
      <c r="K197" s="18" t="str">
        <f>IF(ISNA(VLOOKUP(A197,明细表!C:G,3,FALSE)),"",VLOOKUP(A197,明细表!C:G,3,FALSE))</f>
        <v/>
      </c>
    </row>
    <row r="198" ht="18" hidden="1" customHeight="1" spans="1:11">
      <c r="A198" s="16" t="s">
        <v>273</v>
      </c>
      <c r="B198" s="9">
        <v>1236</v>
      </c>
      <c r="C198" s="10">
        <v>29</v>
      </c>
      <c r="D198" s="10">
        <v>115</v>
      </c>
      <c r="E198" s="10">
        <v>0</v>
      </c>
      <c r="F198" s="10">
        <v>1131</v>
      </c>
      <c r="G198" s="10">
        <v>27</v>
      </c>
      <c r="H198" s="10">
        <v>84</v>
      </c>
      <c r="I198" s="10">
        <v>0</v>
      </c>
      <c r="J198" s="19">
        <v>0</v>
      </c>
      <c r="K198"/>
    </row>
    <row r="199" ht="21" hidden="1" customHeight="1" spans="1:11">
      <c r="A199" s="12" t="s">
        <v>272</v>
      </c>
      <c r="B199" s="9">
        <v>955</v>
      </c>
      <c r="C199" s="10">
        <v>19</v>
      </c>
      <c r="D199" s="10">
        <v>69</v>
      </c>
      <c r="E199" s="10">
        <v>0</v>
      </c>
      <c r="F199" s="10">
        <v>916</v>
      </c>
      <c r="G199" s="10">
        <v>18</v>
      </c>
      <c r="H199" s="10">
        <v>63</v>
      </c>
      <c r="I199" s="10">
        <v>0</v>
      </c>
      <c r="J199" s="19">
        <v>0</v>
      </c>
      <c r="K199"/>
    </row>
    <row r="200" ht="18" hidden="1" customHeight="1" spans="1:11">
      <c r="A200" s="12" t="s">
        <v>275</v>
      </c>
      <c r="B200" s="9">
        <v>281</v>
      </c>
      <c r="C200" s="10">
        <v>10</v>
      </c>
      <c r="D200" s="10">
        <v>46</v>
      </c>
      <c r="E200" s="10">
        <v>0</v>
      </c>
      <c r="F200" s="10">
        <v>215</v>
      </c>
      <c r="G200" s="10">
        <v>9</v>
      </c>
      <c r="H200" s="10">
        <v>21</v>
      </c>
      <c r="I200" s="10">
        <v>0</v>
      </c>
      <c r="J200" s="19">
        <v>0</v>
      </c>
      <c r="K200"/>
    </row>
    <row r="201" ht="18" customHeight="1" spans="1:11">
      <c r="A201" s="20" t="s">
        <v>265</v>
      </c>
      <c r="B201" s="7">
        <v>1512</v>
      </c>
      <c r="C201" s="7">
        <v>47</v>
      </c>
      <c r="D201" s="7">
        <v>95</v>
      </c>
      <c r="E201" s="7">
        <v>44300</v>
      </c>
      <c r="F201" s="7">
        <v>1378</v>
      </c>
      <c r="G201" s="7">
        <v>45</v>
      </c>
      <c r="H201" s="7">
        <v>93</v>
      </c>
      <c r="I201" s="7">
        <v>39900</v>
      </c>
      <c r="J201" s="7">
        <v>84200</v>
      </c>
      <c r="K201" s="18" t="str">
        <f>IF(ISNA(VLOOKUP(A201,明细表!C:G,3,FALSE)),"",VLOOKUP(A201,明细表!C:G,3,FALSE))</f>
        <v/>
      </c>
    </row>
    <row r="202" ht="18" customHeight="1" spans="1:11">
      <c r="A202" s="14" t="s">
        <v>269</v>
      </c>
      <c r="B202" s="7">
        <v>163</v>
      </c>
      <c r="C202" s="7">
        <v>6</v>
      </c>
      <c r="D202" s="7">
        <v>11</v>
      </c>
      <c r="E202" s="7">
        <v>7100</v>
      </c>
      <c r="F202" s="7">
        <v>122</v>
      </c>
      <c r="G202" s="7">
        <v>6</v>
      </c>
      <c r="H202" s="7">
        <v>11</v>
      </c>
      <c r="I202" s="7">
        <v>7100</v>
      </c>
      <c r="J202" s="7">
        <v>14200</v>
      </c>
      <c r="K202" s="18" t="str">
        <f>IF(ISNA(VLOOKUP(A202,明细表!C:G,3,FALSE)),"",VLOOKUP(A202,明细表!C:G,3,FALSE))</f>
        <v/>
      </c>
    </row>
    <row r="203" ht="21" hidden="1" customHeight="1" spans="1:11">
      <c r="A203" s="12" t="s">
        <v>275</v>
      </c>
      <c r="B203" s="9">
        <v>7</v>
      </c>
      <c r="C203" s="10">
        <v>1</v>
      </c>
      <c r="D203" s="10">
        <v>2</v>
      </c>
      <c r="E203" s="10">
        <v>0</v>
      </c>
      <c r="F203" s="10">
        <v>7</v>
      </c>
      <c r="G203" s="10">
        <v>1</v>
      </c>
      <c r="H203" s="10">
        <v>2</v>
      </c>
      <c r="I203" s="10">
        <v>0</v>
      </c>
      <c r="J203" s="19">
        <v>0</v>
      </c>
      <c r="K203"/>
    </row>
    <row r="204" ht="21" customHeight="1" spans="1:11">
      <c r="A204" s="14" t="s">
        <v>270</v>
      </c>
      <c r="B204" s="7">
        <v>75</v>
      </c>
      <c r="C204" s="7">
        <v>6</v>
      </c>
      <c r="D204" s="7">
        <v>10</v>
      </c>
      <c r="E204" s="7">
        <v>14000</v>
      </c>
      <c r="F204" s="7">
        <v>50</v>
      </c>
      <c r="G204" s="7">
        <v>5</v>
      </c>
      <c r="H204" s="7">
        <v>9</v>
      </c>
      <c r="I204" s="7">
        <v>11800</v>
      </c>
      <c r="J204" s="7">
        <v>25800</v>
      </c>
      <c r="K204" s="18" t="str">
        <f>IF(ISNA(VLOOKUP(A204,明细表!C:G,3,FALSE)),"",VLOOKUP(A204,明细表!C:G,3,FALSE))</f>
        <v/>
      </c>
    </row>
    <row r="205" ht="18" customHeight="1" spans="1:11">
      <c r="A205" s="14" t="s">
        <v>271</v>
      </c>
      <c r="B205" s="7">
        <v>47</v>
      </c>
      <c r="C205" s="7">
        <v>4</v>
      </c>
      <c r="D205" s="7">
        <v>6</v>
      </c>
      <c r="E205" s="7">
        <v>9200</v>
      </c>
      <c r="F205" s="7">
        <v>30</v>
      </c>
      <c r="G205" s="7">
        <v>3</v>
      </c>
      <c r="H205" s="7">
        <v>7</v>
      </c>
      <c r="I205" s="7">
        <v>7400</v>
      </c>
      <c r="J205" s="7">
        <v>16600</v>
      </c>
      <c r="K205" s="18" t="str">
        <f>IF(ISNA(VLOOKUP(A205,明细表!C:G,3,FALSE)),"",VLOOKUP(A205,明细表!C:G,3,FALSE))</f>
        <v/>
      </c>
    </row>
    <row r="206" ht="21" customHeight="1" spans="1:11">
      <c r="A206" s="14" t="s">
        <v>264</v>
      </c>
      <c r="B206" s="7">
        <v>83</v>
      </c>
      <c r="C206" s="7">
        <v>6</v>
      </c>
      <c r="D206" s="7">
        <v>10</v>
      </c>
      <c r="E206" s="7">
        <v>14000</v>
      </c>
      <c r="F206" s="7">
        <v>66</v>
      </c>
      <c r="G206" s="7">
        <v>6</v>
      </c>
      <c r="H206" s="7">
        <v>8</v>
      </c>
      <c r="I206" s="7">
        <v>13600</v>
      </c>
      <c r="J206" s="7">
        <v>27600</v>
      </c>
      <c r="K206" s="18" t="str">
        <f>IF(ISNA(VLOOKUP(A206,明细表!C:G,3,FALSE)),"",VLOOKUP(A206,明细表!C:G,3,FALSE))</f>
        <v/>
      </c>
    </row>
    <row r="207" ht="21" hidden="1" customHeight="1" spans="1:11">
      <c r="A207" s="12" t="s">
        <v>267</v>
      </c>
      <c r="B207" s="9">
        <v>1137</v>
      </c>
      <c r="C207" s="10">
        <v>24</v>
      </c>
      <c r="D207" s="10">
        <v>56</v>
      </c>
      <c r="E207" s="10">
        <v>0</v>
      </c>
      <c r="F207" s="10">
        <v>1103</v>
      </c>
      <c r="G207" s="10">
        <v>24</v>
      </c>
      <c r="H207" s="10">
        <v>56</v>
      </c>
      <c r="I207" s="10">
        <v>0</v>
      </c>
      <c r="J207" s="19">
        <v>0</v>
      </c>
      <c r="K207"/>
    </row>
    <row r="208" ht="21" customHeight="1" spans="1:11">
      <c r="A208" s="6" t="s">
        <v>384</v>
      </c>
      <c r="B208" s="7">
        <v>1535</v>
      </c>
      <c r="C208" s="7">
        <v>53</v>
      </c>
      <c r="D208" s="7">
        <v>176</v>
      </c>
      <c r="E208" s="7">
        <v>42900</v>
      </c>
      <c r="F208" s="7">
        <v>1349</v>
      </c>
      <c r="G208" s="7">
        <v>48</v>
      </c>
      <c r="H208" s="7">
        <v>119</v>
      </c>
      <c r="I208" s="7">
        <v>53200</v>
      </c>
      <c r="J208" s="7">
        <v>96100</v>
      </c>
      <c r="K208" s="18" t="str">
        <f>IF(ISNA(VLOOKUP(A208,明细表!C:G,3,FALSE)),"",VLOOKUP(A208,明细表!C:G,3,FALSE))</f>
        <v/>
      </c>
    </row>
    <row r="209" ht="18" customHeight="1" spans="1:11">
      <c r="A209" s="20" t="s">
        <v>395</v>
      </c>
      <c r="B209" s="7">
        <v>1024</v>
      </c>
      <c r="C209" s="7">
        <v>23</v>
      </c>
      <c r="D209" s="7">
        <v>123</v>
      </c>
      <c r="E209" s="7">
        <v>0</v>
      </c>
      <c r="F209" s="7">
        <v>886</v>
      </c>
      <c r="G209" s="7">
        <v>20</v>
      </c>
      <c r="H209" s="7">
        <v>67</v>
      </c>
      <c r="I209" s="7">
        <v>4100</v>
      </c>
      <c r="J209" s="7">
        <v>4100</v>
      </c>
      <c r="K209" s="18" t="str">
        <f>IF(ISNA(VLOOKUP(A209,明细表!C:G,3,FALSE)),"",VLOOKUP(A209,明细表!C:G,3,FALSE))</f>
        <v/>
      </c>
    </row>
    <row r="210" ht="21" hidden="1" customHeight="1" spans="1:11">
      <c r="A210" s="12" t="s">
        <v>394</v>
      </c>
      <c r="B210" s="9">
        <v>822</v>
      </c>
      <c r="C210" s="10">
        <v>18</v>
      </c>
      <c r="D210" s="10">
        <v>106</v>
      </c>
      <c r="E210" s="10">
        <v>0</v>
      </c>
      <c r="F210" s="10">
        <v>742</v>
      </c>
      <c r="G210" s="10">
        <v>17</v>
      </c>
      <c r="H210" s="10">
        <v>56</v>
      </c>
      <c r="I210" s="10">
        <v>0</v>
      </c>
      <c r="J210" s="19">
        <v>0</v>
      </c>
      <c r="K210"/>
    </row>
    <row r="211" ht="21" customHeight="1" spans="1:11">
      <c r="A211" s="14" t="s">
        <v>396</v>
      </c>
      <c r="B211" s="7">
        <v>202</v>
      </c>
      <c r="C211" s="7">
        <v>5</v>
      </c>
      <c r="D211" s="7">
        <v>17</v>
      </c>
      <c r="E211" s="7">
        <v>0</v>
      </c>
      <c r="F211" s="7">
        <v>144</v>
      </c>
      <c r="G211" s="7">
        <v>3</v>
      </c>
      <c r="H211" s="7">
        <v>11</v>
      </c>
      <c r="I211" s="7">
        <v>4100</v>
      </c>
      <c r="J211" s="7">
        <v>4100</v>
      </c>
      <c r="K211" s="18" t="str">
        <f>IF(ISNA(VLOOKUP(A211,明细表!C:G,3,FALSE)),"",VLOOKUP(A211,明细表!C:G,3,FALSE))</f>
        <v/>
      </c>
    </row>
    <row r="212" ht="18" customHeight="1" spans="1:11">
      <c r="A212" s="20" t="s">
        <v>386</v>
      </c>
      <c r="B212" s="7">
        <v>511</v>
      </c>
      <c r="C212" s="7">
        <v>30</v>
      </c>
      <c r="D212" s="7">
        <v>53</v>
      </c>
      <c r="E212" s="7">
        <v>42900</v>
      </c>
      <c r="F212" s="7">
        <v>463</v>
      </c>
      <c r="G212" s="7">
        <v>28</v>
      </c>
      <c r="H212" s="7">
        <v>52</v>
      </c>
      <c r="I212" s="7">
        <v>49100</v>
      </c>
      <c r="J212" s="7">
        <v>92000</v>
      </c>
      <c r="K212" s="18" t="str">
        <f>IF(ISNA(VLOOKUP(A212,明细表!C:G,3,FALSE)),"",VLOOKUP(A212,明细表!C:G,3,FALSE))</f>
        <v/>
      </c>
    </row>
    <row r="213" ht="21" customHeight="1" spans="1:11">
      <c r="A213" s="14" t="s">
        <v>389</v>
      </c>
      <c r="B213" s="7">
        <v>26</v>
      </c>
      <c r="C213" s="7">
        <v>3</v>
      </c>
      <c r="D213" s="7">
        <v>4</v>
      </c>
      <c r="E213" s="7">
        <v>6800</v>
      </c>
      <c r="F213" s="7">
        <v>13</v>
      </c>
      <c r="G213" s="7">
        <v>2</v>
      </c>
      <c r="H213" s="7">
        <v>4</v>
      </c>
      <c r="I213" s="7">
        <v>4800</v>
      </c>
      <c r="J213" s="7">
        <v>11600</v>
      </c>
      <c r="K213" s="18" t="str">
        <f>IF(ISNA(VLOOKUP(A213,明细表!C:G,3,FALSE)),"",VLOOKUP(A213,明细表!C:G,3,FALSE))</f>
        <v/>
      </c>
    </row>
    <row r="214" ht="21" customHeight="1" spans="1:11">
      <c r="A214" s="14" t="s">
        <v>388</v>
      </c>
      <c r="B214" s="7">
        <v>114</v>
      </c>
      <c r="C214" s="7">
        <v>5</v>
      </c>
      <c r="D214" s="7">
        <v>10</v>
      </c>
      <c r="E214" s="7">
        <v>6000</v>
      </c>
      <c r="F214" s="7">
        <v>97</v>
      </c>
      <c r="G214" s="7">
        <v>5</v>
      </c>
      <c r="H214" s="7">
        <v>11</v>
      </c>
      <c r="I214" s="7">
        <v>12200</v>
      </c>
      <c r="J214" s="7">
        <v>18200</v>
      </c>
      <c r="K214" s="18" t="str">
        <f>IF(ISNA(VLOOKUP(A214,明细表!C:G,3,FALSE)),"",VLOOKUP(A214,明细表!C:G,3,FALSE))</f>
        <v/>
      </c>
    </row>
    <row r="215" ht="21" customHeight="1" spans="1:11">
      <c r="A215" s="14" t="s">
        <v>392</v>
      </c>
      <c r="B215" s="7">
        <v>33</v>
      </c>
      <c r="C215" s="7">
        <v>4</v>
      </c>
      <c r="D215" s="7">
        <v>6</v>
      </c>
      <c r="E215" s="7">
        <v>9200</v>
      </c>
      <c r="F215" s="7">
        <v>23</v>
      </c>
      <c r="G215" s="7">
        <v>4</v>
      </c>
      <c r="H215" s="7">
        <v>5</v>
      </c>
      <c r="I215" s="7">
        <v>9000</v>
      </c>
      <c r="J215" s="7">
        <v>18200</v>
      </c>
      <c r="K215" s="18" t="str">
        <f>IF(ISNA(VLOOKUP(A215,明细表!C:G,3,FALSE)),"",VLOOKUP(A215,明细表!C:G,3,FALSE))</f>
        <v/>
      </c>
    </row>
    <row r="216" ht="21" customHeight="1" spans="1:11">
      <c r="A216" s="14" t="s">
        <v>387</v>
      </c>
      <c r="B216" s="7">
        <v>66</v>
      </c>
      <c r="C216" s="7">
        <v>5</v>
      </c>
      <c r="D216" s="7">
        <v>9</v>
      </c>
      <c r="E216" s="7">
        <v>11800</v>
      </c>
      <c r="F216" s="7">
        <v>69</v>
      </c>
      <c r="G216" s="7">
        <v>6</v>
      </c>
      <c r="H216" s="7">
        <v>9</v>
      </c>
      <c r="I216" s="7">
        <v>13800</v>
      </c>
      <c r="J216" s="7">
        <v>25600</v>
      </c>
      <c r="K216" s="18" t="str">
        <f>IF(ISNA(VLOOKUP(A216,明细表!C:G,3,FALSE)),"",VLOOKUP(A216,明细表!C:G,3,FALSE))</f>
        <v/>
      </c>
    </row>
    <row r="217" ht="21" customHeight="1" spans="1:11">
      <c r="A217" s="14" t="s">
        <v>391</v>
      </c>
      <c r="B217" s="7">
        <v>7</v>
      </c>
      <c r="C217" s="7">
        <v>2</v>
      </c>
      <c r="D217" s="7">
        <v>3</v>
      </c>
      <c r="E217" s="7">
        <v>2500</v>
      </c>
      <c r="F217" s="7">
        <v>7</v>
      </c>
      <c r="G217" s="7">
        <v>2</v>
      </c>
      <c r="H217" s="7">
        <v>3</v>
      </c>
      <c r="I217" s="7">
        <v>2500</v>
      </c>
      <c r="J217" s="7">
        <v>5000</v>
      </c>
      <c r="K217" s="18" t="str">
        <f>IF(ISNA(VLOOKUP(A217,明细表!C:G,3,FALSE)),"",VLOOKUP(A217,明细表!C:G,3,FALSE))</f>
        <v/>
      </c>
    </row>
    <row r="218" ht="21" customHeight="1" spans="1:11">
      <c r="A218" s="14" t="s">
        <v>390</v>
      </c>
      <c r="B218" s="7">
        <v>21</v>
      </c>
      <c r="C218" s="7">
        <v>3</v>
      </c>
      <c r="D218" s="7">
        <v>3</v>
      </c>
      <c r="E218" s="7">
        <v>6600</v>
      </c>
      <c r="F218" s="7">
        <v>11</v>
      </c>
      <c r="G218" s="7">
        <v>3</v>
      </c>
      <c r="H218" s="7">
        <v>4</v>
      </c>
      <c r="I218" s="7">
        <v>6800</v>
      </c>
      <c r="J218" s="7">
        <v>13400</v>
      </c>
      <c r="K218" s="18" t="str">
        <f>IF(ISNA(VLOOKUP(A218,明细表!C:G,3,FALSE)),"",VLOOKUP(A218,明细表!C:G,3,FALSE))</f>
        <v/>
      </c>
    </row>
    <row r="219" ht="21" hidden="1" customHeight="1" spans="1:11">
      <c r="A219" s="11" t="s">
        <v>385</v>
      </c>
      <c r="B219" s="9">
        <v>244</v>
      </c>
      <c r="C219" s="10">
        <v>8</v>
      </c>
      <c r="D219" s="10">
        <v>18</v>
      </c>
      <c r="E219" s="10">
        <v>0</v>
      </c>
      <c r="F219" s="10">
        <v>243</v>
      </c>
      <c r="G219" s="10">
        <v>6</v>
      </c>
      <c r="H219" s="10">
        <v>16</v>
      </c>
      <c r="I219" s="10">
        <v>0</v>
      </c>
      <c r="J219" s="19">
        <v>0</v>
      </c>
      <c r="K219"/>
    </row>
    <row r="220" ht="21" customHeight="1" spans="1:11">
      <c r="A220" s="6" t="s">
        <v>288</v>
      </c>
      <c r="B220" s="7">
        <v>2056</v>
      </c>
      <c r="C220" s="7">
        <v>78</v>
      </c>
      <c r="D220" s="7">
        <v>153</v>
      </c>
      <c r="E220" s="7">
        <v>84400</v>
      </c>
      <c r="F220" s="7">
        <v>1758</v>
      </c>
      <c r="G220" s="7">
        <v>72</v>
      </c>
      <c r="H220" s="7">
        <v>159</v>
      </c>
      <c r="I220" s="7">
        <v>80100</v>
      </c>
      <c r="J220" s="7">
        <v>164500</v>
      </c>
      <c r="K220" s="18" t="str">
        <f>IF(ISNA(VLOOKUP(A220,明细表!C:G,3,FALSE)),"",VLOOKUP(A220,明细表!C:G,3,FALSE))</f>
        <v/>
      </c>
    </row>
    <row r="221" ht="18" customHeight="1" spans="1:11">
      <c r="A221" s="20" t="s">
        <v>290</v>
      </c>
      <c r="B221" s="7">
        <v>369</v>
      </c>
      <c r="C221" s="7">
        <v>22</v>
      </c>
      <c r="D221" s="7">
        <v>27</v>
      </c>
      <c r="E221" s="7">
        <v>40200</v>
      </c>
      <c r="F221" s="7">
        <v>324</v>
      </c>
      <c r="G221" s="7">
        <v>21</v>
      </c>
      <c r="H221" s="7">
        <v>40</v>
      </c>
      <c r="I221" s="7">
        <v>42400</v>
      </c>
      <c r="J221" s="7">
        <v>82600</v>
      </c>
      <c r="K221" s="18" t="str">
        <f>IF(ISNA(VLOOKUP(A221,明细表!C:G,3,FALSE)),"",VLOOKUP(A221,明细表!C:G,3,FALSE))</f>
        <v/>
      </c>
    </row>
    <row r="222" ht="21" customHeight="1" spans="1:11">
      <c r="A222" s="14" t="s">
        <v>289</v>
      </c>
      <c r="B222" s="7">
        <v>177</v>
      </c>
      <c r="C222" s="7">
        <v>6</v>
      </c>
      <c r="D222" s="7">
        <v>10</v>
      </c>
      <c r="E222" s="7">
        <v>7000</v>
      </c>
      <c r="F222" s="7">
        <v>145</v>
      </c>
      <c r="G222" s="7">
        <v>6</v>
      </c>
      <c r="H222" s="7">
        <v>14</v>
      </c>
      <c r="I222" s="7">
        <v>7400</v>
      </c>
      <c r="J222" s="7">
        <v>14400</v>
      </c>
      <c r="K222" s="18" t="str">
        <f>IF(ISNA(VLOOKUP(A222,明细表!C:G,3,FALSE)),"",VLOOKUP(A222,明细表!C:G,3,FALSE))</f>
        <v/>
      </c>
    </row>
    <row r="223" ht="21" customHeight="1" spans="1:11">
      <c r="A223" s="14" t="s">
        <v>293</v>
      </c>
      <c r="B223" s="7">
        <v>59</v>
      </c>
      <c r="C223" s="7">
        <v>5</v>
      </c>
      <c r="D223" s="7">
        <v>7</v>
      </c>
      <c r="E223" s="7">
        <v>11400</v>
      </c>
      <c r="F223" s="7">
        <v>61</v>
      </c>
      <c r="G223" s="7">
        <v>5</v>
      </c>
      <c r="H223" s="7">
        <v>10</v>
      </c>
      <c r="I223" s="7">
        <v>12000</v>
      </c>
      <c r="J223" s="7">
        <v>23400</v>
      </c>
      <c r="K223" s="18" t="str">
        <f>IF(ISNA(VLOOKUP(A223,明细表!C:G,3,FALSE)),"",VLOOKUP(A223,明细表!C:G,3,FALSE))</f>
        <v/>
      </c>
    </row>
    <row r="224" ht="21" customHeight="1" spans="1:11">
      <c r="A224" s="14" t="s">
        <v>294</v>
      </c>
      <c r="B224" s="7">
        <v>88</v>
      </c>
      <c r="C224" s="7">
        <v>7</v>
      </c>
      <c r="D224" s="7">
        <v>5</v>
      </c>
      <c r="E224" s="7">
        <v>12800</v>
      </c>
      <c r="F224" s="7">
        <v>74</v>
      </c>
      <c r="G224" s="7">
        <v>6</v>
      </c>
      <c r="H224" s="7">
        <v>10</v>
      </c>
      <c r="I224" s="7">
        <v>13800</v>
      </c>
      <c r="J224" s="7">
        <v>26600</v>
      </c>
      <c r="K224" s="18" t="str">
        <f>IF(ISNA(VLOOKUP(A224,明细表!C:G,3,FALSE)),"",VLOOKUP(A224,明细表!C:G,3,FALSE))</f>
        <v/>
      </c>
    </row>
    <row r="225" ht="21" customHeight="1" spans="1:11">
      <c r="A225" s="14" t="s">
        <v>299</v>
      </c>
      <c r="B225" s="7">
        <v>45</v>
      </c>
      <c r="C225" s="7">
        <v>4</v>
      </c>
      <c r="D225" s="7">
        <v>5</v>
      </c>
      <c r="E225" s="7">
        <v>9000</v>
      </c>
      <c r="F225" s="7">
        <v>44</v>
      </c>
      <c r="G225" s="7">
        <v>4</v>
      </c>
      <c r="H225" s="7">
        <v>6</v>
      </c>
      <c r="I225" s="7">
        <v>9200</v>
      </c>
      <c r="J225" s="7">
        <v>18200</v>
      </c>
      <c r="K225" s="18" t="str">
        <f>IF(ISNA(VLOOKUP(A225,明细表!C:G,3,FALSE)),"",VLOOKUP(A225,明细表!C:G,3,FALSE))</f>
        <v/>
      </c>
    </row>
    <row r="226" ht="21" customHeight="1" spans="1:11">
      <c r="A226" s="20" t="s">
        <v>304</v>
      </c>
      <c r="B226" s="7">
        <v>937</v>
      </c>
      <c r="C226" s="7">
        <v>22</v>
      </c>
      <c r="D226" s="7">
        <v>67</v>
      </c>
      <c r="E226" s="7">
        <v>2800</v>
      </c>
      <c r="F226" s="7">
        <v>776</v>
      </c>
      <c r="G226" s="7">
        <v>19</v>
      </c>
      <c r="H226" s="7">
        <v>57</v>
      </c>
      <c r="I226" s="7">
        <v>3200</v>
      </c>
      <c r="J226" s="7">
        <v>6000</v>
      </c>
      <c r="K226" s="18" t="str">
        <f>IF(ISNA(VLOOKUP(A226,明细表!C:G,3,FALSE)),"",VLOOKUP(A226,明细表!C:G,3,FALSE))</f>
        <v/>
      </c>
    </row>
    <row r="227" ht="24" customHeight="1" spans="1:11">
      <c r="A227" s="14" t="s">
        <v>303</v>
      </c>
      <c r="B227" s="7">
        <v>620</v>
      </c>
      <c r="C227" s="7">
        <v>15</v>
      </c>
      <c r="D227" s="7">
        <v>42</v>
      </c>
      <c r="E227" s="7">
        <v>2800</v>
      </c>
      <c r="F227" s="7">
        <v>530</v>
      </c>
      <c r="G227" s="7">
        <v>13</v>
      </c>
      <c r="H227" s="7">
        <v>36</v>
      </c>
      <c r="I227" s="7">
        <v>3200</v>
      </c>
      <c r="J227" s="7">
        <v>6000</v>
      </c>
      <c r="K227" s="18" t="str">
        <f>IF(ISNA(VLOOKUP(A227,明细表!C:G,3,FALSE)),"",VLOOKUP(A227,明细表!C:G,3,FALSE))</f>
        <v>含中心初中6000元</v>
      </c>
    </row>
    <row r="228" ht="21" hidden="1" customHeight="1" spans="1:11">
      <c r="A228" s="12" t="s">
        <v>305</v>
      </c>
      <c r="B228" s="9">
        <v>317</v>
      </c>
      <c r="C228" s="10">
        <v>7</v>
      </c>
      <c r="D228" s="10">
        <v>25</v>
      </c>
      <c r="E228" s="10">
        <v>0</v>
      </c>
      <c r="F228" s="10">
        <v>246</v>
      </c>
      <c r="G228" s="10">
        <v>6</v>
      </c>
      <c r="H228" s="10">
        <v>21</v>
      </c>
      <c r="I228" s="10">
        <v>0</v>
      </c>
      <c r="J228" s="19">
        <v>0</v>
      </c>
      <c r="K228"/>
    </row>
    <row r="229" ht="21" customHeight="1" spans="1:11">
      <c r="A229" s="20" t="s">
        <v>292</v>
      </c>
      <c r="B229" s="7">
        <v>750</v>
      </c>
      <c r="C229" s="7">
        <v>34</v>
      </c>
      <c r="D229" s="7">
        <v>59</v>
      </c>
      <c r="E229" s="7">
        <v>41400</v>
      </c>
      <c r="F229" s="7">
        <v>658</v>
      </c>
      <c r="G229" s="7">
        <v>32</v>
      </c>
      <c r="H229" s="7">
        <v>62</v>
      </c>
      <c r="I229" s="7">
        <v>34500</v>
      </c>
      <c r="J229" s="7">
        <v>75900</v>
      </c>
      <c r="K229" s="18" t="str">
        <f>IF(ISNA(VLOOKUP(A229,明细表!C:G,3,FALSE)),"",VLOOKUP(A229,明细表!C:G,3,FALSE))</f>
        <v/>
      </c>
    </row>
    <row r="230" ht="18" customHeight="1" spans="1:11">
      <c r="A230" s="14" t="s">
        <v>291</v>
      </c>
      <c r="B230" s="7">
        <v>52</v>
      </c>
      <c r="C230" s="7">
        <v>8</v>
      </c>
      <c r="D230" s="7">
        <v>11</v>
      </c>
      <c r="E230" s="7">
        <v>18200</v>
      </c>
      <c r="F230" s="7">
        <v>33</v>
      </c>
      <c r="G230" s="7">
        <v>6</v>
      </c>
      <c r="H230" s="7">
        <v>10</v>
      </c>
      <c r="I230" s="7">
        <v>11200</v>
      </c>
      <c r="J230" s="7">
        <v>29400</v>
      </c>
      <c r="K230" s="18" t="str">
        <f>IF(ISNA(VLOOKUP(A230,明细表!C:G,3,FALSE)),"",VLOOKUP(A230,明细表!C:G,3,FALSE))</f>
        <v>含仙鹅4800元</v>
      </c>
    </row>
    <row r="231" ht="21" customHeight="1" spans="1:11">
      <c r="A231" s="14" t="s">
        <v>296</v>
      </c>
      <c r="B231" s="7">
        <v>142</v>
      </c>
      <c r="C231" s="7">
        <v>8</v>
      </c>
      <c r="D231" s="7">
        <v>15</v>
      </c>
      <c r="E231" s="7">
        <v>9600</v>
      </c>
      <c r="F231" s="7">
        <v>133</v>
      </c>
      <c r="G231" s="7">
        <v>8</v>
      </c>
      <c r="H231" s="7">
        <v>13</v>
      </c>
      <c r="I231" s="7">
        <v>9500</v>
      </c>
      <c r="J231" s="7">
        <v>19100</v>
      </c>
      <c r="K231" s="18" t="str">
        <f>IF(ISNA(VLOOKUP(A231,明细表!C:G,3,FALSE)),"",VLOOKUP(A231,明细表!C:G,3,FALSE))</f>
        <v/>
      </c>
    </row>
    <row r="232" ht="21" customHeight="1" spans="1:11">
      <c r="A232" s="14" t="s">
        <v>300</v>
      </c>
      <c r="B232" s="7">
        <v>45</v>
      </c>
      <c r="C232" s="7">
        <v>6</v>
      </c>
      <c r="D232" s="7">
        <v>8</v>
      </c>
      <c r="E232" s="7">
        <v>13600</v>
      </c>
      <c r="F232" s="7">
        <v>36</v>
      </c>
      <c r="G232" s="7">
        <v>6</v>
      </c>
      <c r="H232" s="7">
        <v>9</v>
      </c>
      <c r="I232" s="7">
        <v>13800</v>
      </c>
      <c r="J232" s="7">
        <v>27400</v>
      </c>
      <c r="K232" s="18" t="str">
        <f>IF(ISNA(VLOOKUP(A232,明细表!C:G,3,FALSE)),"",VLOOKUP(A232,明细表!C:G,3,FALSE))</f>
        <v/>
      </c>
    </row>
    <row r="233" ht="21" hidden="1" customHeight="1" spans="1:11">
      <c r="A233" s="12" t="s">
        <v>301</v>
      </c>
      <c r="B233" s="9">
        <v>511</v>
      </c>
      <c r="C233" s="10">
        <v>12</v>
      </c>
      <c r="D233" s="10">
        <v>25</v>
      </c>
      <c r="E233" s="10">
        <v>0</v>
      </c>
      <c r="F233" s="10">
        <v>456</v>
      </c>
      <c r="G233" s="10">
        <v>12</v>
      </c>
      <c r="H233" s="10">
        <v>30</v>
      </c>
      <c r="I233" s="10">
        <v>0</v>
      </c>
      <c r="J233" s="19">
        <v>0</v>
      </c>
      <c r="K233"/>
    </row>
    <row r="234" ht="21" customHeight="1" spans="1:11">
      <c r="A234" s="6" t="s">
        <v>397</v>
      </c>
      <c r="B234" s="7">
        <v>1499</v>
      </c>
      <c r="C234" s="7">
        <v>62</v>
      </c>
      <c r="D234" s="7">
        <v>159</v>
      </c>
      <c r="E234" s="7">
        <v>72000</v>
      </c>
      <c r="F234" s="7">
        <v>1219</v>
      </c>
      <c r="G234" s="7">
        <v>58</v>
      </c>
      <c r="H234" s="7">
        <v>133</v>
      </c>
      <c r="I234" s="7">
        <v>76900</v>
      </c>
      <c r="J234" s="7">
        <v>148900</v>
      </c>
      <c r="K234" s="18" t="str">
        <f>IF(ISNA(VLOOKUP(A234,明细表!C:G,3,FALSE)),"",VLOOKUP(A234,明细表!C:G,3,FALSE))</f>
        <v/>
      </c>
    </row>
    <row r="235" ht="18" customHeight="1" spans="1:11">
      <c r="A235" s="20" t="s">
        <v>406</v>
      </c>
      <c r="B235" s="7">
        <v>713</v>
      </c>
      <c r="C235" s="7">
        <v>24</v>
      </c>
      <c r="D235" s="7">
        <v>83</v>
      </c>
      <c r="E235" s="7">
        <v>19000</v>
      </c>
      <c r="F235" s="7">
        <v>591</v>
      </c>
      <c r="G235" s="7">
        <v>22</v>
      </c>
      <c r="H235" s="7">
        <v>62</v>
      </c>
      <c r="I235" s="7">
        <v>26900</v>
      </c>
      <c r="J235" s="7">
        <v>45900</v>
      </c>
      <c r="K235" s="18" t="str">
        <f>IF(ISNA(VLOOKUP(A235,明细表!C:G,3,FALSE)),"",VLOOKUP(A235,明细表!C:G,3,FALSE))</f>
        <v/>
      </c>
    </row>
    <row r="236" ht="21" customHeight="1" spans="1:11">
      <c r="A236" s="14" t="s">
        <v>407</v>
      </c>
      <c r="B236" s="7">
        <v>167</v>
      </c>
      <c r="C236" s="7">
        <v>5</v>
      </c>
      <c r="D236" s="7">
        <v>14</v>
      </c>
      <c r="E236" s="7">
        <v>6400</v>
      </c>
      <c r="F236" s="7">
        <v>132</v>
      </c>
      <c r="G236" s="7">
        <v>4</v>
      </c>
      <c r="H236" s="7">
        <v>15</v>
      </c>
      <c r="I236" s="7">
        <v>5500</v>
      </c>
      <c r="J236" s="7">
        <v>11900</v>
      </c>
      <c r="K236" s="18" t="str">
        <f>IF(ISNA(VLOOKUP(A236,明细表!C:G,3,FALSE)),"",VLOOKUP(A236,明细表!C:G,3,FALSE))</f>
        <v/>
      </c>
    </row>
    <row r="237" ht="21" hidden="1" customHeight="1" spans="1:11">
      <c r="A237" s="12" t="s">
        <v>405</v>
      </c>
      <c r="B237" s="9">
        <v>417</v>
      </c>
      <c r="C237" s="10">
        <v>10</v>
      </c>
      <c r="D237" s="10">
        <v>33</v>
      </c>
      <c r="E237" s="10">
        <v>0</v>
      </c>
      <c r="F237" s="10">
        <v>369</v>
      </c>
      <c r="G237" s="10">
        <v>9</v>
      </c>
      <c r="H237" s="10">
        <v>30</v>
      </c>
      <c r="I237" s="10">
        <v>0</v>
      </c>
      <c r="J237" s="19">
        <v>0</v>
      </c>
      <c r="K237"/>
    </row>
    <row r="238" ht="21" customHeight="1" spans="1:11">
      <c r="A238" s="14" t="s">
        <v>408</v>
      </c>
      <c r="B238" s="7">
        <v>129</v>
      </c>
      <c r="C238" s="7">
        <v>9</v>
      </c>
      <c r="D238" s="7">
        <v>36</v>
      </c>
      <c r="E238" s="7">
        <v>12600</v>
      </c>
      <c r="F238" s="7">
        <v>90</v>
      </c>
      <c r="G238" s="7">
        <v>9</v>
      </c>
      <c r="H238" s="7">
        <v>17</v>
      </c>
      <c r="I238" s="7">
        <v>21400</v>
      </c>
      <c r="J238" s="7">
        <v>34000</v>
      </c>
      <c r="K238" s="18" t="str">
        <f>IF(ISNA(VLOOKUP(A238,明细表!C:G,3,FALSE)),"",VLOOKUP(A238,明细表!C:G,3,FALSE))</f>
        <v/>
      </c>
    </row>
    <row r="239" ht="18" customHeight="1" spans="1:11">
      <c r="A239" s="20" t="s">
        <v>399</v>
      </c>
      <c r="B239" s="7">
        <v>786</v>
      </c>
      <c r="C239" s="7">
        <v>38</v>
      </c>
      <c r="D239" s="7">
        <v>76</v>
      </c>
      <c r="E239" s="7">
        <v>53000</v>
      </c>
      <c r="F239" s="7">
        <v>628</v>
      </c>
      <c r="G239" s="7">
        <v>36</v>
      </c>
      <c r="H239" s="7">
        <v>71</v>
      </c>
      <c r="I239" s="7">
        <v>50000</v>
      </c>
      <c r="J239" s="7">
        <v>103000</v>
      </c>
      <c r="K239" s="18" t="str">
        <f>IF(ISNA(VLOOKUP(A239,明细表!C:G,3,FALSE)),"",VLOOKUP(A239,明细表!C:G,3,FALSE))</f>
        <v/>
      </c>
    </row>
    <row r="240" ht="21" customHeight="1" spans="1:11">
      <c r="A240" s="14" t="s">
        <v>400</v>
      </c>
      <c r="B240" s="7">
        <v>198</v>
      </c>
      <c r="C240" s="7">
        <v>7</v>
      </c>
      <c r="D240" s="7">
        <v>18</v>
      </c>
      <c r="E240" s="7">
        <v>8800</v>
      </c>
      <c r="F240" s="7">
        <v>168</v>
      </c>
      <c r="G240" s="7">
        <v>7</v>
      </c>
      <c r="H240" s="7">
        <v>16</v>
      </c>
      <c r="I240" s="7">
        <v>8600</v>
      </c>
      <c r="J240" s="7">
        <v>17400</v>
      </c>
      <c r="K240" s="18" t="str">
        <f>IF(ISNA(VLOOKUP(A240,明细表!C:G,3,FALSE)),"",VLOOKUP(A240,明细表!C:G,3,FALSE))</f>
        <v/>
      </c>
    </row>
    <row r="241" ht="21" customHeight="1" spans="1:11">
      <c r="A241" s="14" t="s">
        <v>404</v>
      </c>
      <c r="B241" s="7">
        <v>70</v>
      </c>
      <c r="C241" s="7">
        <v>6</v>
      </c>
      <c r="D241" s="7">
        <v>11</v>
      </c>
      <c r="E241" s="7">
        <v>14200</v>
      </c>
      <c r="F241" s="7">
        <v>49</v>
      </c>
      <c r="G241" s="7">
        <v>6</v>
      </c>
      <c r="H241" s="7">
        <v>9</v>
      </c>
      <c r="I241" s="7">
        <v>13800</v>
      </c>
      <c r="J241" s="7">
        <v>28000</v>
      </c>
      <c r="K241" s="18" t="str">
        <f>IF(ISNA(VLOOKUP(A241,明细表!C:G,3,FALSE)),"",VLOOKUP(A241,明细表!C:G,3,FALSE))</f>
        <v/>
      </c>
    </row>
    <row r="242" ht="21" customHeight="1" spans="1:11">
      <c r="A242" s="14" t="s">
        <v>403</v>
      </c>
      <c r="B242" s="7">
        <v>42</v>
      </c>
      <c r="C242" s="7">
        <v>6</v>
      </c>
      <c r="D242" s="7">
        <v>10</v>
      </c>
      <c r="E242" s="7">
        <v>14000</v>
      </c>
      <c r="F242" s="7">
        <v>26</v>
      </c>
      <c r="G242" s="7">
        <v>6</v>
      </c>
      <c r="H242" s="7">
        <v>9</v>
      </c>
      <c r="I242" s="7">
        <v>13800</v>
      </c>
      <c r="J242" s="7">
        <v>27800</v>
      </c>
      <c r="K242" s="18" t="str">
        <f>IF(ISNA(VLOOKUP(A242,明细表!C:G,3,FALSE)),"",VLOOKUP(A242,明细表!C:G,3,FALSE))</f>
        <v/>
      </c>
    </row>
    <row r="243" ht="21" customHeight="1" spans="1:11">
      <c r="A243" s="14" t="s">
        <v>402</v>
      </c>
      <c r="B243" s="7">
        <v>54</v>
      </c>
      <c r="C243" s="7">
        <v>6</v>
      </c>
      <c r="D243" s="7">
        <v>9</v>
      </c>
      <c r="E243" s="7">
        <v>13800</v>
      </c>
      <c r="F243" s="7">
        <v>49</v>
      </c>
      <c r="G243" s="7">
        <v>6</v>
      </c>
      <c r="H243" s="7">
        <v>9</v>
      </c>
      <c r="I243" s="7">
        <v>13800</v>
      </c>
      <c r="J243" s="7">
        <v>27600</v>
      </c>
      <c r="K243" s="18" t="str">
        <f>IF(ISNA(VLOOKUP(A243,明细表!C:G,3,FALSE)),"",VLOOKUP(A243,明细表!C:G,3,FALSE))</f>
        <v/>
      </c>
    </row>
    <row r="244" ht="21" customHeight="1" spans="1:11">
      <c r="A244" s="14" t="s">
        <v>398</v>
      </c>
      <c r="B244" s="7">
        <v>422</v>
      </c>
      <c r="C244" s="7">
        <v>13</v>
      </c>
      <c r="D244" s="7">
        <v>28</v>
      </c>
      <c r="E244" s="7">
        <v>2200</v>
      </c>
      <c r="F244" s="7">
        <v>336</v>
      </c>
      <c r="G244" s="7">
        <v>11</v>
      </c>
      <c r="H244" s="7">
        <v>28</v>
      </c>
      <c r="I244" s="7">
        <v>0</v>
      </c>
      <c r="J244" s="7">
        <v>2200</v>
      </c>
      <c r="K244" s="18" t="str">
        <f>IF(ISNA(VLOOKUP(A244,明细表!C:G,3,FALSE)),"",VLOOKUP(A244,明细表!C:G,3,FALSE))</f>
        <v/>
      </c>
    </row>
    <row r="245" ht="21" customHeight="1" spans="1:11">
      <c r="A245" s="6" t="s">
        <v>186</v>
      </c>
      <c r="B245" s="7">
        <v>5099</v>
      </c>
      <c r="C245" s="7">
        <v>168</v>
      </c>
      <c r="D245" s="7">
        <v>364</v>
      </c>
      <c r="E245" s="7">
        <v>128900</v>
      </c>
      <c r="F245" s="7">
        <v>4763</v>
      </c>
      <c r="G245" s="7">
        <v>168</v>
      </c>
      <c r="H245" s="7">
        <v>367</v>
      </c>
      <c r="I245" s="7">
        <v>134800</v>
      </c>
      <c r="J245" s="7">
        <v>263700</v>
      </c>
      <c r="K245" s="18" t="str">
        <f>IF(ISNA(VLOOKUP(A245,明细表!C:G,3,FALSE)),"",VLOOKUP(A245,明细表!C:G,3,FALSE))</f>
        <v/>
      </c>
    </row>
    <row r="246" ht="21" customHeight="1" spans="1:11">
      <c r="A246" s="20" t="s">
        <v>200</v>
      </c>
      <c r="B246" s="7">
        <v>1564</v>
      </c>
      <c r="C246" s="7">
        <v>53</v>
      </c>
      <c r="D246" s="7">
        <v>115</v>
      </c>
      <c r="E246" s="7">
        <v>45600</v>
      </c>
      <c r="F246" s="7">
        <v>1564</v>
      </c>
      <c r="G246" s="7">
        <v>55</v>
      </c>
      <c r="H246" s="7">
        <v>119</v>
      </c>
      <c r="I246" s="7">
        <v>50400</v>
      </c>
      <c r="J246" s="7">
        <v>96000</v>
      </c>
      <c r="K246" s="18" t="str">
        <f>IF(ISNA(VLOOKUP(A246,明细表!C:G,3,FALSE)),"",VLOOKUP(A246,明细表!C:G,3,FALSE))</f>
        <v/>
      </c>
    </row>
    <row r="247" ht="21" hidden="1" customHeight="1" spans="1:11">
      <c r="A247" s="12" t="s">
        <v>203</v>
      </c>
      <c r="B247" s="9">
        <v>430</v>
      </c>
      <c r="C247" s="10">
        <v>12</v>
      </c>
      <c r="D247" s="10">
        <v>25</v>
      </c>
      <c r="E247" s="10">
        <v>0</v>
      </c>
      <c r="F247" s="10">
        <v>430</v>
      </c>
      <c r="G247" s="10">
        <v>12</v>
      </c>
      <c r="H247" s="10">
        <v>22</v>
      </c>
      <c r="I247" s="10">
        <v>0</v>
      </c>
      <c r="J247" s="19">
        <v>0</v>
      </c>
      <c r="K247"/>
    </row>
    <row r="248" ht="21" customHeight="1" spans="1:11">
      <c r="A248" s="14" t="s">
        <v>199</v>
      </c>
      <c r="B248" s="7">
        <v>57</v>
      </c>
      <c r="C248" s="7">
        <v>3</v>
      </c>
      <c r="D248" s="7">
        <v>5</v>
      </c>
      <c r="E248" s="7">
        <v>7000</v>
      </c>
      <c r="F248" s="7">
        <v>48</v>
      </c>
      <c r="G248" s="7">
        <v>4</v>
      </c>
      <c r="H248" s="7">
        <v>2</v>
      </c>
      <c r="I248" s="7">
        <v>8400</v>
      </c>
      <c r="J248" s="7">
        <v>15400</v>
      </c>
      <c r="K248" s="18" t="str">
        <f>IF(ISNA(VLOOKUP(A248,明细表!C:G,3,FALSE)),"",VLOOKUP(A248,明细表!C:G,3,FALSE))</f>
        <v/>
      </c>
    </row>
    <row r="249" ht="18" hidden="1" customHeight="1" spans="1:11">
      <c r="A249" s="12" t="s">
        <v>214</v>
      </c>
      <c r="B249" s="9">
        <v>599</v>
      </c>
      <c r="C249" s="10">
        <v>12</v>
      </c>
      <c r="D249" s="10">
        <v>42</v>
      </c>
      <c r="E249" s="10">
        <v>0</v>
      </c>
      <c r="F249" s="10">
        <v>623</v>
      </c>
      <c r="G249" s="10">
        <v>12</v>
      </c>
      <c r="H249" s="10">
        <v>45</v>
      </c>
      <c r="I249" s="10">
        <v>0</v>
      </c>
      <c r="J249" s="19">
        <v>0</v>
      </c>
      <c r="K249"/>
    </row>
    <row r="250" ht="21" hidden="1" customHeight="1" spans="1:11">
      <c r="A250" s="12" t="s">
        <v>205</v>
      </c>
      <c r="B250" s="9">
        <v>293</v>
      </c>
      <c r="C250" s="10">
        <v>9</v>
      </c>
      <c r="D250" s="10">
        <v>20</v>
      </c>
      <c r="E250" s="10">
        <v>0</v>
      </c>
      <c r="F250" s="10">
        <v>294</v>
      </c>
      <c r="G250" s="10">
        <v>9</v>
      </c>
      <c r="H250" s="10">
        <v>20</v>
      </c>
      <c r="I250" s="10">
        <v>0</v>
      </c>
      <c r="J250" s="19">
        <v>0</v>
      </c>
      <c r="K250"/>
    </row>
    <row r="251" ht="18" customHeight="1" spans="1:11">
      <c r="A251" s="14" t="s">
        <v>206</v>
      </c>
      <c r="B251" s="7">
        <v>77</v>
      </c>
      <c r="C251" s="7">
        <v>6</v>
      </c>
      <c r="D251" s="7">
        <v>9</v>
      </c>
      <c r="E251" s="7">
        <v>13800</v>
      </c>
      <c r="F251" s="7">
        <v>67</v>
      </c>
      <c r="G251" s="7">
        <v>6</v>
      </c>
      <c r="H251" s="7">
        <v>11</v>
      </c>
      <c r="I251" s="7">
        <v>14200</v>
      </c>
      <c r="J251" s="7">
        <v>28000</v>
      </c>
      <c r="K251" s="18" t="str">
        <f>IF(ISNA(VLOOKUP(A251,明细表!C:G,3,FALSE)),"",VLOOKUP(A251,明细表!C:G,3,FALSE))</f>
        <v/>
      </c>
    </row>
    <row r="252" ht="18" customHeight="1" spans="1:11">
      <c r="A252" s="14" t="s">
        <v>201</v>
      </c>
      <c r="B252" s="7">
        <v>37</v>
      </c>
      <c r="C252" s="7">
        <v>4</v>
      </c>
      <c r="D252" s="7">
        <v>6</v>
      </c>
      <c r="E252" s="7">
        <v>9200</v>
      </c>
      <c r="F252" s="7">
        <v>36</v>
      </c>
      <c r="G252" s="7">
        <v>5</v>
      </c>
      <c r="H252" s="7">
        <v>7</v>
      </c>
      <c r="I252" s="7">
        <v>11400</v>
      </c>
      <c r="J252" s="7">
        <v>20600</v>
      </c>
      <c r="K252" s="18" t="str">
        <f>IF(ISNA(VLOOKUP(A252,明细表!C:G,3,FALSE)),"",VLOOKUP(A252,明细表!C:G,3,FALSE))</f>
        <v/>
      </c>
    </row>
    <row r="253" ht="21" customHeight="1" spans="1:11">
      <c r="A253" s="14" t="s">
        <v>204</v>
      </c>
      <c r="B253" s="7">
        <v>32</v>
      </c>
      <c r="C253" s="7">
        <v>3</v>
      </c>
      <c r="D253" s="7">
        <v>5</v>
      </c>
      <c r="E253" s="7">
        <v>7000</v>
      </c>
      <c r="F253" s="7">
        <v>44</v>
      </c>
      <c r="G253" s="7">
        <v>4</v>
      </c>
      <c r="H253" s="7">
        <v>7</v>
      </c>
      <c r="I253" s="7">
        <v>9400</v>
      </c>
      <c r="J253" s="7">
        <v>16400</v>
      </c>
      <c r="K253" s="18" t="str">
        <f>IF(ISNA(VLOOKUP(A253,明细表!C:G,3,FALSE)),"",VLOOKUP(A253,明细表!C:G,3,FALSE))</f>
        <v/>
      </c>
    </row>
    <row r="254" ht="21" customHeight="1" spans="1:11">
      <c r="A254" s="14" t="s">
        <v>202</v>
      </c>
      <c r="B254" s="7">
        <v>39</v>
      </c>
      <c r="C254" s="7">
        <v>4</v>
      </c>
      <c r="D254" s="7">
        <v>3</v>
      </c>
      <c r="E254" s="7">
        <v>8600</v>
      </c>
      <c r="F254" s="7">
        <v>22</v>
      </c>
      <c r="G254" s="7">
        <v>3</v>
      </c>
      <c r="H254" s="7">
        <v>5</v>
      </c>
      <c r="I254" s="7">
        <v>7000</v>
      </c>
      <c r="J254" s="7">
        <v>15600</v>
      </c>
      <c r="K254" s="18" t="str">
        <f>IF(ISNA(VLOOKUP(A254,明细表!C:G,3,FALSE)),"",VLOOKUP(A254,明细表!C:G,3,FALSE))</f>
        <v/>
      </c>
    </row>
    <row r="255" ht="21" customHeight="1" spans="1:11">
      <c r="A255" s="20" t="s">
        <v>188</v>
      </c>
      <c r="B255" s="7">
        <v>1867</v>
      </c>
      <c r="C255" s="7">
        <v>62</v>
      </c>
      <c r="D255" s="7">
        <v>120</v>
      </c>
      <c r="E255" s="7">
        <v>55200</v>
      </c>
      <c r="F255" s="7">
        <v>1647</v>
      </c>
      <c r="G255" s="7">
        <v>59</v>
      </c>
      <c r="H255" s="7">
        <v>126</v>
      </c>
      <c r="I255" s="7">
        <v>53100</v>
      </c>
      <c r="J255" s="7">
        <v>108300</v>
      </c>
      <c r="K255" s="18" t="str">
        <f>IF(ISNA(VLOOKUP(A255,明细表!C:G,3,FALSE)),"",VLOOKUP(A255,明细表!C:G,3,FALSE))</f>
        <v/>
      </c>
    </row>
    <row r="256" ht="21" hidden="1" customHeight="1" spans="1:11">
      <c r="A256" s="12" t="s">
        <v>211</v>
      </c>
      <c r="B256" s="9">
        <v>315</v>
      </c>
      <c r="C256" s="10">
        <v>7</v>
      </c>
      <c r="D256" s="10">
        <v>21</v>
      </c>
      <c r="E256" s="10">
        <v>0</v>
      </c>
      <c r="F256" s="10">
        <v>255</v>
      </c>
      <c r="G256" s="10">
        <v>6</v>
      </c>
      <c r="H256" s="10">
        <v>22</v>
      </c>
      <c r="I256" s="10">
        <v>0</v>
      </c>
      <c r="J256" s="19">
        <v>0</v>
      </c>
      <c r="K256"/>
    </row>
    <row r="257" ht="21" hidden="1" customHeight="1" spans="1:11">
      <c r="A257" s="12" t="s">
        <v>210</v>
      </c>
      <c r="B257" s="9">
        <v>1012</v>
      </c>
      <c r="C257" s="10">
        <v>24</v>
      </c>
      <c r="D257" s="10">
        <v>52</v>
      </c>
      <c r="E257" s="10">
        <v>0</v>
      </c>
      <c r="F257" s="10">
        <v>951</v>
      </c>
      <c r="G257" s="10">
        <v>24</v>
      </c>
      <c r="H257" s="10">
        <v>64</v>
      </c>
      <c r="I257" s="10">
        <v>0</v>
      </c>
      <c r="J257" s="19">
        <v>0</v>
      </c>
      <c r="K257"/>
    </row>
    <row r="258" ht="18" customHeight="1" spans="1:11">
      <c r="A258" s="14" t="s">
        <v>187</v>
      </c>
      <c r="B258" s="7">
        <v>98</v>
      </c>
      <c r="C258" s="7">
        <v>6</v>
      </c>
      <c r="D258" s="7">
        <v>9</v>
      </c>
      <c r="E258" s="7">
        <v>13800</v>
      </c>
      <c r="F258" s="7">
        <v>104</v>
      </c>
      <c r="G258" s="7">
        <v>6</v>
      </c>
      <c r="H258" s="7">
        <v>0</v>
      </c>
      <c r="I258" s="7">
        <v>6000</v>
      </c>
      <c r="J258" s="7">
        <v>19800</v>
      </c>
      <c r="K258" s="18" t="str">
        <f>IF(ISNA(VLOOKUP(A258,明细表!C:G,3,FALSE)),"",VLOOKUP(A258,明细表!C:G,3,FALSE))</f>
        <v/>
      </c>
    </row>
    <row r="259" ht="18" customHeight="1" spans="1:11">
      <c r="A259" s="14" t="s">
        <v>192</v>
      </c>
      <c r="B259" s="7">
        <v>86</v>
      </c>
      <c r="C259" s="7">
        <v>6</v>
      </c>
      <c r="D259" s="7">
        <v>7</v>
      </c>
      <c r="E259" s="7">
        <v>11200</v>
      </c>
      <c r="F259" s="7">
        <v>64</v>
      </c>
      <c r="G259" s="7">
        <v>5</v>
      </c>
      <c r="H259" s="7">
        <v>8</v>
      </c>
      <c r="I259" s="7">
        <v>11600</v>
      </c>
      <c r="J259" s="7">
        <v>22800</v>
      </c>
      <c r="K259" s="18" t="str">
        <f>IF(ISNA(VLOOKUP(A259,明细表!C:G,3,FALSE)),"",VLOOKUP(A259,明细表!C:G,3,FALSE))</f>
        <v/>
      </c>
    </row>
    <row r="260" ht="21" customHeight="1" spans="1:11">
      <c r="A260" s="14" t="s">
        <v>194</v>
      </c>
      <c r="B260" s="7">
        <v>163</v>
      </c>
      <c r="C260" s="7">
        <v>6</v>
      </c>
      <c r="D260" s="7">
        <v>10</v>
      </c>
      <c r="E260" s="7">
        <v>7000</v>
      </c>
      <c r="F260" s="7">
        <v>134</v>
      </c>
      <c r="G260" s="7">
        <v>6</v>
      </c>
      <c r="H260" s="7">
        <v>9</v>
      </c>
      <c r="I260" s="7">
        <v>6900</v>
      </c>
      <c r="J260" s="7">
        <v>13900</v>
      </c>
      <c r="K260" s="18" t="str">
        <f>IF(ISNA(VLOOKUP(A260,明细表!C:G,3,FALSE)),"",VLOOKUP(A260,明细表!C:G,3,FALSE))</f>
        <v/>
      </c>
    </row>
    <row r="261" ht="21" customHeight="1" spans="1:11">
      <c r="A261" s="14" t="s">
        <v>207</v>
      </c>
      <c r="B261" s="7">
        <v>30</v>
      </c>
      <c r="C261" s="7">
        <v>3</v>
      </c>
      <c r="D261" s="7">
        <v>5</v>
      </c>
      <c r="E261" s="7">
        <v>7000</v>
      </c>
      <c r="F261" s="7">
        <v>11</v>
      </c>
      <c r="G261" s="7">
        <v>2</v>
      </c>
      <c r="H261" s="7">
        <v>6</v>
      </c>
      <c r="I261" s="7">
        <v>5200</v>
      </c>
      <c r="J261" s="7">
        <v>12200</v>
      </c>
      <c r="K261" s="18" t="str">
        <f>IF(ISNA(VLOOKUP(A261,明细表!C:G,3,FALSE)),"",VLOOKUP(A261,明细表!C:G,3,FALSE))</f>
        <v/>
      </c>
    </row>
    <row r="262" ht="21" customHeight="1" spans="1:11">
      <c r="A262" s="14" t="s">
        <v>197</v>
      </c>
      <c r="B262" s="7">
        <v>53</v>
      </c>
      <c r="C262" s="7">
        <v>4</v>
      </c>
      <c r="D262" s="7">
        <v>6</v>
      </c>
      <c r="E262" s="7">
        <v>9200</v>
      </c>
      <c r="F262" s="7">
        <v>36</v>
      </c>
      <c r="G262" s="7">
        <v>4</v>
      </c>
      <c r="H262" s="7">
        <v>8</v>
      </c>
      <c r="I262" s="7">
        <v>9600</v>
      </c>
      <c r="J262" s="7">
        <v>18800</v>
      </c>
      <c r="K262" s="18" t="str">
        <f>IF(ISNA(VLOOKUP(A262,明细表!C:G,3,FALSE)),"",VLOOKUP(A262,明细表!C:G,3,FALSE))</f>
        <v/>
      </c>
    </row>
    <row r="263" ht="21" customHeight="1" spans="1:11">
      <c r="A263" s="14" t="s">
        <v>198</v>
      </c>
      <c r="B263" s="7">
        <v>110</v>
      </c>
      <c r="C263" s="7">
        <v>6</v>
      </c>
      <c r="D263" s="7">
        <v>10</v>
      </c>
      <c r="E263" s="7">
        <v>7000</v>
      </c>
      <c r="F263" s="7">
        <v>92</v>
      </c>
      <c r="G263" s="7">
        <v>6</v>
      </c>
      <c r="H263" s="7">
        <v>9</v>
      </c>
      <c r="I263" s="7">
        <v>13800</v>
      </c>
      <c r="J263" s="7">
        <v>20800</v>
      </c>
      <c r="K263" s="18" t="str">
        <f>IF(ISNA(VLOOKUP(A263,明细表!C:G,3,FALSE)),"",VLOOKUP(A263,明细表!C:G,3,FALSE))</f>
        <v/>
      </c>
    </row>
    <row r="264" ht="21" customHeight="1" spans="1:11">
      <c r="A264" s="20" t="s">
        <v>190</v>
      </c>
      <c r="B264" s="7">
        <v>1668</v>
      </c>
      <c r="C264" s="7">
        <v>53</v>
      </c>
      <c r="D264" s="7">
        <v>129</v>
      </c>
      <c r="E264" s="7">
        <v>28100</v>
      </c>
      <c r="F264" s="7">
        <v>1552</v>
      </c>
      <c r="G264" s="7">
        <v>54</v>
      </c>
      <c r="H264" s="7">
        <v>122</v>
      </c>
      <c r="I264" s="7">
        <v>31300</v>
      </c>
      <c r="J264" s="7">
        <v>59400</v>
      </c>
      <c r="K264" s="18" t="str">
        <f>IF(ISNA(VLOOKUP(A264,明细表!C:G,3,FALSE)),"",VLOOKUP(A264,明细表!C:G,3,FALSE))</f>
        <v/>
      </c>
    </row>
    <row r="265" ht="21" customHeight="1" spans="1:11">
      <c r="A265" s="14" t="s">
        <v>208</v>
      </c>
      <c r="B265" s="7">
        <v>35</v>
      </c>
      <c r="C265" s="7">
        <v>3</v>
      </c>
      <c r="D265" s="7">
        <v>5</v>
      </c>
      <c r="E265" s="7">
        <v>7000</v>
      </c>
      <c r="F265" s="7">
        <v>30</v>
      </c>
      <c r="G265" s="7">
        <v>3</v>
      </c>
      <c r="H265" s="7">
        <v>4</v>
      </c>
      <c r="I265" s="7">
        <v>6800</v>
      </c>
      <c r="J265" s="7">
        <v>13800</v>
      </c>
      <c r="K265" s="18" t="str">
        <f>IF(ISNA(VLOOKUP(A265,明细表!C:G,3,FALSE)),"",VLOOKUP(A265,明细表!C:G,3,FALSE))</f>
        <v/>
      </c>
    </row>
    <row r="266" ht="21" hidden="1" customHeight="1" spans="1:11">
      <c r="A266" s="12" t="s">
        <v>189</v>
      </c>
      <c r="B266" s="9">
        <v>257</v>
      </c>
      <c r="C266" s="10">
        <v>9</v>
      </c>
      <c r="D266" s="10">
        <v>16</v>
      </c>
      <c r="E266" s="10">
        <v>0</v>
      </c>
      <c r="F266" s="10">
        <v>224</v>
      </c>
      <c r="G266" s="10">
        <v>8</v>
      </c>
      <c r="H266" s="10">
        <v>15</v>
      </c>
      <c r="I266" s="10">
        <v>0</v>
      </c>
      <c r="J266" s="19">
        <v>0</v>
      </c>
      <c r="K266"/>
    </row>
    <row r="267" ht="21" hidden="1" customHeight="1" spans="1:11">
      <c r="A267" s="12" t="s">
        <v>191</v>
      </c>
      <c r="B267" s="9">
        <v>249</v>
      </c>
      <c r="C267" s="10">
        <v>8</v>
      </c>
      <c r="D267" s="10">
        <v>14</v>
      </c>
      <c r="E267" s="10">
        <v>0</v>
      </c>
      <c r="F267" s="10">
        <v>255</v>
      </c>
      <c r="G267" s="10">
        <v>9</v>
      </c>
      <c r="H267" s="10">
        <v>18</v>
      </c>
      <c r="I267" s="10">
        <v>0</v>
      </c>
      <c r="J267" s="19">
        <v>0</v>
      </c>
      <c r="K267"/>
    </row>
    <row r="268" ht="18" customHeight="1" spans="1:11">
      <c r="A268" s="14" t="s">
        <v>209</v>
      </c>
      <c r="B268" s="7">
        <v>107</v>
      </c>
      <c r="C268" s="7">
        <v>6</v>
      </c>
      <c r="D268" s="7">
        <v>9</v>
      </c>
      <c r="E268" s="7">
        <v>6900</v>
      </c>
      <c r="F268" s="7">
        <v>101</v>
      </c>
      <c r="G268" s="7">
        <v>7</v>
      </c>
      <c r="H268" s="7">
        <v>9</v>
      </c>
      <c r="I268" s="7">
        <v>7900</v>
      </c>
      <c r="J268" s="7">
        <v>14800</v>
      </c>
      <c r="K268" s="18" t="str">
        <f>IF(ISNA(VLOOKUP(A268,明细表!C:G,3,FALSE)),"",VLOOKUP(A268,明细表!C:G,3,FALSE))</f>
        <v/>
      </c>
    </row>
    <row r="269" ht="18" hidden="1" customHeight="1" spans="1:11">
      <c r="A269" s="12" t="s">
        <v>212</v>
      </c>
      <c r="B269" s="9">
        <v>523</v>
      </c>
      <c r="C269" s="10">
        <v>12</v>
      </c>
      <c r="D269" s="10">
        <v>40</v>
      </c>
      <c r="E269" s="10">
        <v>0</v>
      </c>
      <c r="F269" s="10">
        <v>503</v>
      </c>
      <c r="G269" s="10">
        <v>12</v>
      </c>
      <c r="H269" s="10">
        <v>35</v>
      </c>
      <c r="I269" s="10">
        <v>0</v>
      </c>
      <c r="J269" s="19">
        <v>0</v>
      </c>
      <c r="K269"/>
    </row>
    <row r="270" ht="21" hidden="1" customHeight="1" spans="1:11">
      <c r="A270" s="12" t="s">
        <v>213</v>
      </c>
      <c r="B270" s="9">
        <v>420</v>
      </c>
      <c r="C270" s="10">
        <v>9</v>
      </c>
      <c r="D270" s="10">
        <v>34</v>
      </c>
      <c r="E270" s="10">
        <v>0</v>
      </c>
      <c r="F270" s="10">
        <v>363</v>
      </c>
      <c r="G270" s="10">
        <v>8</v>
      </c>
      <c r="H270" s="10">
        <v>28</v>
      </c>
      <c r="I270" s="10">
        <v>0</v>
      </c>
      <c r="J270" s="19">
        <v>0</v>
      </c>
      <c r="K270"/>
    </row>
    <row r="271" ht="18" customHeight="1" spans="1:11">
      <c r="A271" s="14" t="s">
        <v>193</v>
      </c>
      <c r="B271" s="7">
        <v>37</v>
      </c>
      <c r="C271" s="7">
        <v>3</v>
      </c>
      <c r="D271" s="7">
        <v>5</v>
      </c>
      <c r="E271" s="7">
        <v>7000</v>
      </c>
      <c r="F271" s="7">
        <v>38</v>
      </c>
      <c r="G271" s="7">
        <v>3</v>
      </c>
      <c r="H271" s="7">
        <v>7</v>
      </c>
      <c r="I271" s="7">
        <v>7400</v>
      </c>
      <c r="J271" s="7">
        <v>14400</v>
      </c>
      <c r="K271" s="18" t="str">
        <f>IF(ISNA(VLOOKUP(A271,明细表!C:G,3,FALSE)),"",VLOOKUP(A271,明细表!C:G,3,FALSE))</f>
        <v/>
      </c>
    </row>
    <row r="272" ht="18" customHeight="1" spans="1:11">
      <c r="A272" s="14" t="s">
        <v>195</v>
      </c>
      <c r="B272" s="7">
        <v>40</v>
      </c>
      <c r="C272" s="7">
        <v>3</v>
      </c>
      <c r="D272" s="7">
        <v>6</v>
      </c>
      <c r="E272" s="7">
        <v>7200</v>
      </c>
      <c r="F272" s="7">
        <v>38</v>
      </c>
      <c r="G272" s="7">
        <v>4</v>
      </c>
      <c r="H272" s="7">
        <v>6</v>
      </c>
      <c r="I272" s="7">
        <v>9200</v>
      </c>
      <c r="J272" s="7">
        <v>16400</v>
      </c>
      <c r="K272" s="18" t="str">
        <f>IF(ISNA(VLOOKUP(A272,明细表!C:G,3,FALSE)),"",VLOOKUP(A272,明细表!C:G,3,FALSE))</f>
        <v/>
      </c>
    </row>
    <row r="273" ht="21" customHeight="1" spans="1:11">
      <c r="A273" s="6" t="s">
        <v>31</v>
      </c>
      <c r="B273" s="7">
        <v>997</v>
      </c>
      <c r="C273" s="7">
        <v>37</v>
      </c>
      <c r="D273" s="7">
        <v>77</v>
      </c>
      <c r="E273" s="7">
        <v>36700</v>
      </c>
      <c r="F273" s="7">
        <v>851</v>
      </c>
      <c r="G273" s="7">
        <v>34</v>
      </c>
      <c r="H273" s="7">
        <v>59</v>
      </c>
      <c r="I273" s="7">
        <v>29600</v>
      </c>
      <c r="J273" s="7">
        <v>66300</v>
      </c>
      <c r="K273" s="18" t="str">
        <f>IF(ISNA(VLOOKUP(A273,明细表!C:G,3,FALSE)),"",VLOOKUP(A273,明细表!C:G,3,FALSE))</f>
        <v/>
      </c>
    </row>
    <row r="274" ht="21" customHeight="1" spans="1:11">
      <c r="A274" s="20" t="s">
        <v>33</v>
      </c>
      <c r="B274" s="7">
        <v>997</v>
      </c>
      <c r="C274" s="7">
        <v>37</v>
      </c>
      <c r="D274" s="7">
        <v>77</v>
      </c>
      <c r="E274" s="7">
        <v>36700</v>
      </c>
      <c r="F274" s="7">
        <v>851</v>
      </c>
      <c r="G274" s="7">
        <v>34</v>
      </c>
      <c r="H274" s="7">
        <v>59</v>
      </c>
      <c r="I274" s="7">
        <v>29600</v>
      </c>
      <c r="J274" s="7">
        <v>66300</v>
      </c>
      <c r="K274" s="18" t="str">
        <f>IF(ISNA(VLOOKUP(A274,明细表!C:G,3,FALSE)),"",VLOOKUP(A274,明细表!C:G,3,FALSE))</f>
        <v/>
      </c>
    </row>
    <row r="275" ht="21" customHeight="1" spans="1:11">
      <c r="A275" s="14" t="s">
        <v>38</v>
      </c>
      <c r="B275" s="7">
        <v>17</v>
      </c>
      <c r="C275" s="7">
        <v>2</v>
      </c>
      <c r="D275" s="7">
        <v>4</v>
      </c>
      <c r="E275" s="7">
        <v>4800</v>
      </c>
      <c r="F275" s="7">
        <v>17</v>
      </c>
      <c r="G275" s="7">
        <v>2</v>
      </c>
      <c r="H275" s="7">
        <v>2</v>
      </c>
      <c r="I275" s="7">
        <v>4400</v>
      </c>
      <c r="J275" s="7">
        <v>9200</v>
      </c>
      <c r="K275" s="18" t="str">
        <f>IF(ISNA(VLOOKUP(A275,明细表!C:G,3,FALSE)),"",VLOOKUP(A275,明细表!C:G,3,FALSE))</f>
        <v/>
      </c>
    </row>
    <row r="276" ht="21" hidden="1" customHeight="1" spans="1:11">
      <c r="A276" s="12" t="s">
        <v>40</v>
      </c>
      <c r="B276" s="9">
        <v>391</v>
      </c>
      <c r="C276" s="10">
        <v>9</v>
      </c>
      <c r="D276" s="10">
        <v>29</v>
      </c>
      <c r="E276" s="10">
        <v>0</v>
      </c>
      <c r="F276" s="10">
        <v>347</v>
      </c>
      <c r="G276" s="10">
        <v>9</v>
      </c>
      <c r="H276" s="10">
        <v>18</v>
      </c>
      <c r="I276" s="10">
        <v>0</v>
      </c>
      <c r="J276" s="19">
        <v>0</v>
      </c>
      <c r="K276"/>
    </row>
    <row r="277" ht="21" customHeight="1" spans="1:11">
      <c r="A277" s="14" t="s">
        <v>35</v>
      </c>
      <c r="B277" s="7">
        <v>61</v>
      </c>
      <c r="C277" s="7">
        <v>5</v>
      </c>
      <c r="D277" s="7">
        <v>7</v>
      </c>
      <c r="E277" s="7">
        <v>11400</v>
      </c>
      <c r="F277" s="7">
        <v>46</v>
      </c>
      <c r="G277" s="7">
        <v>4</v>
      </c>
      <c r="H277" s="7">
        <v>6</v>
      </c>
      <c r="I277" s="7">
        <v>9200</v>
      </c>
      <c r="J277" s="7">
        <v>20600</v>
      </c>
      <c r="K277" s="18" t="str">
        <f>IF(ISNA(VLOOKUP(A277,明细表!C:G,3,FALSE)),"",VLOOKUP(A277,明细表!C:G,3,FALSE))</f>
        <v/>
      </c>
    </row>
    <row r="278" ht="18" customHeight="1" spans="1:11">
      <c r="A278" s="14" t="s">
        <v>39</v>
      </c>
      <c r="B278" s="7">
        <v>45</v>
      </c>
      <c r="C278" s="7">
        <v>4</v>
      </c>
      <c r="D278" s="7">
        <v>5</v>
      </c>
      <c r="E278" s="7">
        <v>9000</v>
      </c>
      <c r="F278" s="7">
        <v>30</v>
      </c>
      <c r="G278" s="7">
        <v>4</v>
      </c>
      <c r="H278" s="7">
        <v>5</v>
      </c>
      <c r="I278" s="7">
        <v>9000</v>
      </c>
      <c r="J278" s="7">
        <v>18000</v>
      </c>
      <c r="K278" s="18" t="str">
        <f>IF(ISNA(VLOOKUP(A278,明细表!C:G,3,FALSE)),"",VLOOKUP(A278,明细表!C:G,3,FALSE))</f>
        <v/>
      </c>
    </row>
    <row r="279" ht="21" customHeight="1" spans="1:11">
      <c r="A279" s="14" t="s">
        <v>32</v>
      </c>
      <c r="B279" s="7">
        <v>184</v>
      </c>
      <c r="C279" s="7">
        <v>8</v>
      </c>
      <c r="D279" s="7">
        <v>13</v>
      </c>
      <c r="E279" s="7">
        <v>11500</v>
      </c>
      <c r="F279" s="7">
        <v>170</v>
      </c>
      <c r="G279" s="7">
        <v>7</v>
      </c>
      <c r="H279" s="7">
        <v>10</v>
      </c>
      <c r="I279" s="7">
        <v>7000</v>
      </c>
      <c r="J279" s="7">
        <v>18500</v>
      </c>
      <c r="K279" s="18" t="str">
        <f>IF(ISNA(VLOOKUP(A279,明细表!C:G,3,FALSE)),"",VLOOKUP(A279,明细表!C:G,3,FALSE))</f>
        <v>含新元4400元</v>
      </c>
    </row>
    <row r="280" ht="21" hidden="1" customHeight="1" spans="1:11">
      <c r="A280" s="12" t="s">
        <v>34</v>
      </c>
      <c r="B280" s="9">
        <v>299</v>
      </c>
      <c r="C280" s="10">
        <v>9</v>
      </c>
      <c r="D280" s="10">
        <v>19</v>
      </c>
      <c r="E280" s="10">
        <v>0</v>
      </c>
      <c r="F280" s="10">
        <v>241</v>
      </c>
      <c r="G280" s="10">
        <v>8</v>
      </c>
      <c r="H280" s="10">
        <v>18</v>
      </c>
      <c r="I280" s="10">
        <v>0</v>
      </c>
      <c r="J280" s="19">
        <v>0</v>
      </c>
      <c r="K280"/>
    </row>
    <row r="281" ht="21" customHeight="1" spans="1:11">
      <c r="A281" s="6" t="s">
        <v>215</v>
      </c>
      <c r="B281" s="7">
        <v>1460</v>
      </c>
      <c r="C281" s="7">
        <v>37</v>
      </c>
      <c r="D281" s="7">
        <v>96</v>
      </c>
      <c r="E281" s="7">
        <v>9750</v>
      </c>
      <c r="F281" s="7">
        <v>1257</v>
      </c>
      <c r="G281" s="7">
        <v>35</v>
      </c>
      <c r="H281" s="7">
        <v>87</v>
      </c>
      <c r="I281" s="7">
        <v>16950</v>
      </c>
      <c r="J281" s="7">
        <v>26700</v>
      </c>
      <c r="K281" s="18" t="str">
        <f>IF(ISNA(VLOOKUP(A281,明细表!C:G,3,FALSE)),"",VLOOKUP(A281,明细表!C:G,3,FALSE))</f>
        <v/>
      </c>
    </row>
    <row r="282" ht="18" customHeight="1" spans="1:11">
      <c r="A282" s="20" t="s">
        <v>217</v>
      </c>
      <c r="B282" s="7">
        <v>1460</v>
      </c>
      <c r="C282" s="7">
        <v>37</v>
      </c>
      <c r="D282" s="7">
        <v>96</v>
      </c>
      <c r="E282" s="7">
        <v>9750</v>
      </c>
      <c r="F282" s="7">
        <v>1257</v>
      </c>
      <c r="G282" s="7">
        <v>35</v>
      </c>
      <c r="H282" s="7">
        <v>87</v>
      </c>
      <c r="I282" s="7">
        <v>16950</v>
      </c>
      <c r="J282" s="7">
        <v>26700</v>
      </c>
      <c r="K282" s="18" t="str">
        <f>IF(ISNA(VLOOKUP(A282,明细表!C:G,3,FALSE)),"",VLOOKUP(A282,明细表!C:G,3,FALSE))</f>
        <v/>
      </c>
    </row>
    <row r="283" ht="21" customHeight="1" spans="1:11">
      <c r="A283" s="14" t="s">
        <v>219</v>
      </c>
      <c r="B283" s="7">
        <v>238</v>
      </c>
      <c r="C283" s="7">
        <v>7</v>
      </c>
      <c r="D283" s="7">
        <v>16</v>
      </c>
      <c r="E283" s="7">
        <v>2350</v>
      </c>
      <c r="F283" s="7">
        <v>196</v>
      </c>
      <c r="G283" s="7">
        <v>7</v>
      </c>
      <c r="H283" s="7">
        <v>15</v>
      </c>
      <c r="I283" s="7">
        <v>9650</v>
      </c>
      <c r="J283" s="7">
        <v>12000</v>
      </c>
      <c r="K283" s="18" t="str">
        <f>IF(ISNA(VLOOKUP(A283,明细表!C:G,3,FALSE)),"",VLOOKUP(A283,明细表!C:G,3,FALSE))</f>
        <v>含工农4700元</v>
      </c>
    </row>
    <row r="284" ht="21" hidden="1" customHeight="1" spans="1:11">
      <c r="A284" s="11" t="s">
        <v>221</v>
      </c>
      <c r="B284" s="9">
        <v>607</v>
      </c>
      <c r="C284" s="10">
        <v>12</v>
      </c>
      <c r="D284" s="10">
        <v>41</v>
      </c>
      <c r="E284" s="10">
        <v>0</v>
      </c>
      <c r="F284" s="10">
        <v>509</v>
      </c>
      <c r="G284" s="10">
        <v>10</v>
      </c>
      <c r="H284" s="10">
        <v>35</v>
      </c>
      <c r="I284" s="10">
        <v>0</v>
      </c>
      <c r="J284" s="19">
        <v>0</v>
      </c>
      <c r="K284"/>
    </row>
    <row r="285" ht="21" customHeight="1" spans="1:11">
      <c r="A285" s="14" t="s">
        <v>218</v>
      </c>
      <c r="B285" s="7">
        <v>170</v>
      </c>
      <c r="C285" s="7">
        <v>6</v>
      </c>
      <c r="D285" s="7">
        <v>14</v>
      </c>
      <c r="E285" s="7">
        <v>7400</v>
      </c>
      <c r="F285" s="7">
        <v>154</v>
      </c>
      <c r="G285" s="7">
        <v>6</v>
      </c>
      <c r="H285" s="7">
        <v>13</v>
      </c>
      <c r="I285" s="7">
        <v>7300</v>
      </c>
      <c r="J285" s="7">
        <v>14700</v>
      </c>
      <c r="K285" s="18" t="str">
        <f>IF(ISNA(VLOOKUP(A285,明细表!C:G,3,FALSE)),"",VLOOKUP(A285,明细表!C:G,3,FALSE))</f>
        <v/>
      </c>
    </row>
    <row r="286" ht="18" hidden="1" customHeight="1" spans="1:11">
      <c r="A286" s="11" t="s">
        <v>216</v>
      </c>
      <c r="B286" s="9">
        <v>445</v>
      </c>
      <c r="C286" s="10">
        <v>12</v>
      </c>
      <c r="D286" s="10">
        <v>25</v>
      </c>
      <c r="E286" s="10">
        <v>0</v>
      </c>
      <c r="F286" s="10">
        <v>398</v>
      </c>
      <c r="G286" s="10">
        <v>12</v>
      </c>
      <c r="H286" s="10">
        <v>24</v>
      </c>
      <c r="I286" s="10">
        <v>0</v>
      </c>
      <c r="J286" s="19">
        <v>0</v>
      </c>
      <c r="K286"/>
    </row>
    <row r="287" ht="21" customHeight="1" spans="1:11">
      <c r="A287" s="6" t="s">
        <v>336</v>
      </c>
      <c r="B287" s="7">
        <v>3603</v>
      </c>
      <c r="C287" s="7">
        <v>121</v>
      </c>
      <c r="D287" s="7">
        <v>294</v>
      </c>
      <c r="E287" s="7">
        <v>115700</v>
      </c>
      <c r="F287" s="7">
        <v>3090</v>
      </c>
      <c r="G287" s="7">
        <v>109</v>
      </c>
      <c r="H287" s="7">
        <v>271</v>
      </c>
      <c r="I287" s="7">
        <v>104400</v>
      </c>
      <c r="J287" s="7">
        <v>220100</v>
      </c>
      <c r="K287" s="18" t="str">
        <f>IF(ISNA(VLOOKUP(A287,明细表!C:G,3,FALSE)),"",VLOOKUP(A287,明细表!C:G,3,FALSE))</f>
        <v/>
      </c>
    </row>
    <row r="288" ht="18" customHeight="1" spans="1:11">
      <c r="A288" s="20" t="s">
        <v>344</v>
      </c>
      <c r="B288" s="7">
        <v>751</v>
      </c>
      <c r="C288" s="7">
        <v>42</v>
      </c>
      <c r="D288" s="7">
        <v>79</v>
      </c>
      <c r="E288" s="7">
        <v>76500</v>
      </c>
      <c r="F288" s="7">
        <v>605</v>
      </c>
      <c r="G288" s="7">
        <v>40</v>
      </c>
      <c r="H288" s="7">
        <v>78</v>
      </c>
      <c r="I288" s="7">
        <v>73100</v>
      </c>
      <c r="J288" s="7">
        <v>149600</v>
      </c>
      <c r="K288" s="18" t="str">
        <f>IF(ISNA(VLOOKUP(A288,明细表!C:G,3,FALSE)),"",VLOOKUP(A288,明细表!C:G,3,FALSE))</f>
        <v/>
      </c>
    </row>
    <row r="289" ht="21" customHeight="1" spans="1:11">
      <c r="A289" s="14" t="s">
        <v>353</v>
      </c>
      <c r="B289" s="7">
        <v>56</v>
      </c>
      <c r="C289" s="7">
        <v>6</v>
      </c>
      <c r="D289" s="7">
        <v>9</v>
      </c>
      <c r="E289" s="7">
        <v>13800</v>
      </c>
      <c r="F289" s="7">
        <v>42</v>
      </c>
      <c r="G289" s="7">
        <v>5</v>
      </c>
      <c r="H289" s="7">
        <v>10</v>
      </c>
      <c r="I289" s="7">
        <v>12000</v>
      </c>
      <c r="J289" s="7">
        <v>25800</v>
      </c>
      <c r="K289" s="18" t="str">
        <f>IF(ISNA(VLOOKUP(A289,明细表!C:G,3,FALSE)),"",VLOOKUP(A289,明细表!C:G,3,FALSE))</f>
        <v/>
      </c>
    </row>
    <row r="290" ht="21" customHeight="1" spans="1:11">
      <c r="A290" s="14" t="s">
        <v>345</v>
      </c>
      <c r="B290" s="7">
        <v>163</v>
      </c>
      <c r="C290" s="7">
        <v>6</v>
      </c>
      <c r="D290" s="7">
        <v>17</v>
      </c>
      <c r="E290" s="7">
        <v>7700</v>
      </c>
      <c r="F290" s="7">
        <v>143</v>
      </c>
      <c r="G290" s="7">
        <v>6</v>
      </c>
      <c r="H290" s="7">
        <v>13</v>
      </c>
      <c r="I290" s="7">
        <v>7300</v>
      </c>
      <c r="J290" s="7">
        <v>15000</v>
      </c>
      <c r="K290" s="18" t="str">
        <f>IF(ISNA(VLOOKUP(A290,明细表!C:G,3,FALSE)),"",VLOOKUP(A290,明细表!C:G,3,FALSE))</f>
        <v/>
      </c>
    </row>
    <row r="291" ht="21" hidden="1" customHeight="1" spans="1:11">
      <c r="A291" s="12" t="s">
        <v>343</v>
      </c>
      <c r="B291" s="9">
        <v>253</v>
      </c>
      <c r="C291" s="10">
        <v>6</v>
      </c>
      <c r="D291" s="10">
        <v>18</v>
      </c>
      <c r="E291" s="10">
        <v>0</v>
      </c>
      <c r="F291" s="10">
        <v>215</v>
      </c>
      <c r="G291" s="10">
        <v>6</v>
      </c>
      <c r="H291" s="10">
        <v>16</v>
      </c>
      <c r="I291" s="10">
        <v>0</v>
      </c>
      <c r="J291" s="19">
        <v>0</v>
      </c>
      <c r="K291"/>
    </row>
    <row r="292" ht="21" customHeight="1" spans="1:11">
      <c r="A292" s="14" t="s">
        <v>352</v>
      </c>
      <c r="B292" s="7">
        <v>77</v>
      </c>
      <c r="C292" s="7">
        <v>6</v>
      </c>
      <c r="D292" s="7">
        <v>10</v>
      </c>
      <c r="E292" s="7">
        <v>14000</v>
      </c>
      <c r="F292" s="7">
        <v>52</v>
      </c>
      <c r="G292" s="7">
        <v>5</v>
      </c>
      <c r="H292" s="7">
        <v>9</v>
      </c>
      <c r="I292" s="7">
        <v>11800</v>
      </c>
      <c r="J292" s="7">
        <v>25800</v>
      </c>
      <c r="K292" s="18" t="str">
        <f>IF(ISNA(VLOOKUP(A292,明细表!C:G,3,FALSE)),"",VLOOKUP(A292,明细表!C:G,3,FALSE))</f>
        <v/>
      </c>
    </row>
    <row r="293" ht="18" customHeight="1" spans="1:11">
      <c r="A293" s="14" t="s">
        <v>346</v>
      </c>
      <c r="B293" s="7">
        <v>84</v>
      </c>
      <c r="C293" s="7">
        <v>6</v>
      </c>
      <c r="D293" s="7">
        <v>8</v>
      </c>
      <c r="E293" s="7">
        <v>13600</v>
      </c>
      <c r="F293" s="7">
        <v>58</v>
      </c>
      <c r="G293" s="7">
        <v>6</v>
      </c>
      <c r="H293" s="7">
        <v>10</v>
      </c>
      <c r="I293" s="7">
        <v>14000</v>
      </c>
      <c r="J293" s="7">
        <v>27600</v>
      </c>
      <c r="K293" s="18" t="str">
        <f>IF(ISNA(VLOOKUP(A293,明细表!C:G,3,FALSE)),"",VLOOKUP(A293,明细表!C:G,3,FALSE))</f>
        <v/>
      </c>
    </row>
    <row r="294" ht="21" customHeight="1" spans="1:11">
      <c r="A294" s="14" t="s">
        <v>348</v>
      </c>
      <c r="B294" s="7">
        <v>53</v>
      </c>
      <c r="C294" s="7">
        <v>6</v>
      </c>
      <c r="D294" s="7">
        <v>8</v>
      </c>
      <c r="E294" s="7">
        <v>13600</v>
      </c>
      <c r="F294" s="7">
        <v>43</v>
      </c>
      <c r="G294" s="7">
        <v>6</v>
      </c>
      <c r="H294" s="7">
        <v>11</v>
      </c>
      <c r="I294" s="7">
        <v>14200</v>
      </c>
      <c r="J294" s="7">
        <v>27800</v>
      </c>
      <c r="K294" s="18" t="str">
        <f>IF(ISNA(VLOOKUP(A294,明细表!C:G,3,FALSE)),"",VLOOKUP(A294,明细表!C:G,3,FALSE))</f>
        <v/>
      </c>
    </row>
    <row r="295" ht="21" customHeight="1" spans="1:11">
      <c r="A295" s="14" t="s">
        <v>347</v>
      </c>
      <c r="B295" s="7">
        <v>65</v>
      </c>
      <c r="C295" s="7">
        <v>6</v>
      </c>
      <c r="D295" s="7">
        <v>9</v>
      </c>
      <c r="E295" s="7">
        <v>13800</v>
      </c>
      <c r="F295" s="7">
        <v>52</v>
      </c>
      <c r="G295" s="7">
        <v>6</v>
      </c>
      <c r="H295" s="7">
        <v>9</v>
      </c>
      <c r="I295" s="7">
        <v>13800</v>
      </c>
      <c r="J295" s="7">
        <v>27600</v>
      </c>
      <c r="K295" s="18" t="str">
        <f>IF(ISNA(VLOOKUP(A295,明细表!C:G,3,FALSE)),"",VLOOKUP(A295,明细表!C:G,3,FALSE))</f>
        <v/>
      </c>
    </row>
    <row r="296" ht="21" customHeight="1" spans="1:11">
      <c r="A296" s="20" t="s">
        <v>355</v>
      </c>
      <c r="B296" s="7">
        <v>1318</v>
      </c>
      <c r="C296" s="7">
        <v>29</v>
      </c>
      <c r="D296" s="7">
        <v>104</v>
      </c>
      <c r="E296" s="7">
        <v>0</v>
      </c>
      <c r="F296" s="7">
        <v>1156</v>
      </c>
      <c r="G296" s="7">
        <v>26</v>
      </c>
      <c r="H296" s="7">
        <v>90</v>
      </c>
      <c r="I296" s="7">
        <v>6900</v>
      </c>
      <c r="J296" s="7">
        <v>6900</v>
      </c>
      <c r="K296" s="18" t="str">
        <f>IF(ISNA(VLOOKUP(A296,明细表!C:G,3,FALSE)),"",VLOOKUP(A296,明细表!C:G,3,FALSE))</f>
        <v/>
      </c>
    </row>
    <row r="297" ht="21" hidden="1" customHeight="1" spans="1:11">
      <c r="A297" s="12" t="s">
        <v>356</v>
      </c>
      <c r="B297" s="9">
        <v>361</v>
      </c>
      <c r="C297" s="10">
        <v>8</v>
      </c>
      <c r="D297" s="10">
        <v>28</v>
      </c>
      <c r="E297" s="10">
        <v>0</v>
      </c>
      <c r="F297" s="10">
        <v>267</v>
      </c>
      <c r="G297" s="10">
        <v>6</v>
      </c>
      <c r="H297" s="10">
        <v>26</v>
      </c>
      <c r="I297" s="10">
        <v>0</v>
      </c>
      <c r="J297" s="19">
        <v>0</v>
      </c>
      <c r="K297"/>
    </row>
    <row r="298" ht="21" customHeight="1" spans="1:11">
      <c r="A298" s="14" t="s">
        <v>357</v>
      </c>
      <c r="B298" s="7">
        <v>268</v>
      </c>
      <c r="C298" s="7">
        <v>6</v>
      </c>
      <c r="D298" s="7">
        <v>19</v>
      </c>
      <c r="E298" s="7">
        <v>0</v>
      </c>
      <c r="F298" s="7">
        <v>197</v>
      </c>
      <c r="G298" s="7">
        <v>5</v>
      </c>
      <c r="H298" s="7">
        <v>19</v>
      </c>
      <c r="I298" s="7">
        <v>6900</v>
      </c>
      <c r="J298" s="7">
        <v>6900</v>
      </c>
      <c r="K298" s="18" t="str">
        <f>IF(ISNA(VLOOKUP(A298,明细表!C:G,3,FALSE)),"",VLOOKUP(A298,明细表!C:G,3,FALSE))</f>
        <v/>
      </c>
    </row>
    <row r="299" ht="18" hidden="1" customHeight="1" spans="1:11">
      <c r="A299" s="12" t="s">
        <v>354</v>
      </c>
      <c r="B299" s="9">
        <v>689</v>
      </c>
      <c r="C299" s="10">
        <v>15</v>
      </c>
      <c r="D299" s="10">
        <v>57</v>
      </c>
      <c r="E299" s="10">
        <v>0</v>
      </c>
      <c r="F299" s="10">
        <v>692</v>
      </c>
      <c r="G299" s="10">
        <v>15</v>
      </c>
      <c r="H299" s="10">
        <v>45</v>
      </c>
      <c r="I299" s="10">
        <v>0</v>
      </c>
      <c r="J299" s="19">
        <v>0</v>
      </c>
      <c r="K299"/>
    </row>
    <row r="300" ht="21" customHeight="1" spans="1:11">
      <c r="A300" s="20" t="s">
        <v>338</v>
      </c>
      <c r="B300" s="7">
        <v>1534</v>
      </c>
      <c r="C300" s="7">
        <v>50</v>
      </c>
      <c r="D300" s="7">
        <v>111</v>
      </c>
      <c r="E300" s="7">
        <v>39200</v>
      </c>
      <c r="F300" s="7">
        <v>1329</v>
      </c>
      <c r="G300" s="7">
        <v>43</v>
      </c>
      <c r="H300" s="7">
        <v>103</v>
      </c>
      <c r="I300" s="7">
        <v>24400</v>
      </c>
      <c r="J300" s="7">
        <v>63600</v>
      </c>
      <c r="K300" s="18" t="str">
        <f>IF(ISNA(VLOOKUP(A300,明细表!C:G,3,FALSE)),"",VLOOKUP(A300,明细表!C:G,3,FALSE))</f>
        <v/>
      </c>
    </row>
    <row r="301" ht="18" customHeight="1" spans="1:11">
      <c r="A301" s="14" t="s">
        <v>349</v>
      </c>
      <c r="B301" s="7">
        <v>59</v>
      </c>
      <c r="C301" s="7">
        <v>5</v>
      </c>
      <c r="D301" s="7">
        <v>8</v>
      </c>
      <c r="E301" s="7">
        <v>11600</v>
      </c>
      <c r="F301" s="7">
        <v>43</v>
      </c>
      <c r="G301" s="7">
        <v>5</v>
      </c>
      <c r="H301" s="7">
        <v>10</v>
      </c>
      <c r="I301" s="7">
        <v>12000</v>
      </c>
      <c r="J301" s="7">
        <v>23600</v>
      </c>
      <c r="K301" s="18" t="str">
        <f>IF(ISNA(VLOOKUP(A301,明细表!C:G,3,FALSE)),"",VLOOKUP(A301,明细表!C:G,3,FALSE))</f>
        <v/>
      </c>
    </row>
    <row r="302" ht="21" customHeight="1" spans="1:11">
      <c r="A302" s="14" t="s">
        <v>351</v>
      </c>
      <c r="B302" s="7">
        <v>98</v>
      </c>
      <c r="C302" s="7">
        <v>6</v>
      </c>
      <c r="D302" s="7">
        <v>11</v>
      </c>
      <c r="E302" s="7">
        <v>14200</v>
      </c>
      <c r="F302" s="7">
        <v>70</v>
      </c>
      <c r="G302" s="7">
        <v>5</v>
      </c>
      <c r="H302" s="7">
        <v>12</v>
      </c>
      <c r="I302" s="7">
        <v>12400</v>
      </c>
      <c r="J302" s="7">
        <v>26600</v>
      </c>
      <c r="K302" s="18" t="str">
        <f>IF(ISNA(VLOOKUP(A302,明细表!C:G,3,FALSE)),"",VLOOKUP(A302,明细表!C:G,3,FALSE))</f>
        <v/>
      </c>
    </row>
    <row r="303" ht="21" hidden="1" customHeight="1" spans="1:11">
      <c r="A303" s="12" t="s">
        <v>341</v>
      </c>
      <c r="B303" s="9">
        <v>330</v>
      </c>
      <c r="C303" s="10">
        <v>10</v>
      </c>
      <c r="D303" s="10">
        <v>26</v>
      </c>
      <c r="E303" s="10">
        <v>0</v>
      </c>
      <c r="F303" s="10">
        <v>289</v>
      </c>
      <c r="G303" s="10">
        <v>9</v>
      </c>
      <c r="H303" s="10">
        <v>22</v>
      </c>
      <c r="I303" s="10">
        <v>0</v>
      </c>
      <c r="J303" s="19">
        <v>0</v>
      </c>
      <c r="K303"/>
    </row>
    <row r="304" ht="21" hidden="1" customHeight="1" spans="1:11">
      <c r="A304" s="12" t="s">
        <v>337</v>
      </c>
      <c r="B304" s="9">
        <v>1009</v>
      </c>
      <c r="C304" s="10">
        <v>23</v>
      </c>
      <c r="D304" s="10">
        <v>59</v>
      </c>
      <c r="E304" s="10">
        <v>0</v>
      </c>
      <c r="F304" s="10">
        <v>919</v>
      </c>
      <c r="G304" s="10">
        <v>22</v>
      </c>
      <c r="H304" s="10">
        <v>55</v>
      </c>
      <c r="I304" s="10">
        <v>0</v>
      </c>
      <c r="J304" s="19">
        <v>0</v>
      </c>
      <c r="K304"/>
    </row>
    <row r="305" ht="18" customHeight="1" spans="1:11">
      <c r="A305" s="14" t="s">
        <v>350</v>
      </c>
      <c r="B305" s="7">
        <v>38</v>
      </c>
      <c r="C305" s="7">
        <v>6</v>
      </c>
      <c r="D305" s="7">
        <v>7</v>
      </c>
      <c r="E305" s="7">
        <v>13400</v>
      </c>
      <c r="F305" s="7">
        <v>8</v>
      </c>
      <c r="G305" s="7">
        <v>2</v>
      </c>
      <c r="H305" s="7">
        <v>4</v>
      </c>
      <c r="I305" s="7">
        <v>0</v>
      </c>
      <c r="J305" s="7">
        <v>13400</v>
      </c>
      <c r="K305" s="18" t="str">
        <f>IF(ISNA(VLOOKUP(A305,明细表!C:G,3,FALSE)),"",VLOOKUP(A305,明细表!C:G,3,FALSE))</f>
        <v/>
      </c>
    </row>
    <row r="306" ht="18" customHeight="1" spans="1:11">
      <c r="A306" s="6" t="s">
        <v>253</v>
      </c>
      <c r="B306" s="7">
        <v>1903</v>
      </c>
      <c r="C306" s="7">
        <v>55</v>
      </c>
      <c r="D306" s="7">
        <v>148</v>
      </c>
      <c r="E306" s="7">
        <v>21300</v>
      </c>
      <c r="F306" s="7">
        <v>1668</v>
      </c>
      <c r="G306" s="7">
        <v>51</v>
      </c>
      <c r="H306" s="7">
        <v>125</v>
      </c>
      <c r="I306" s="7">
        <v>28500</v>
      </c>
      <c r="J306" s="7">
        <v>49800</v>
      </c>
      <c r="K306" s="18" t="str">
        <f>IF(ISNA(VLOOKUP(A306,明细表!C:G,3,FALSE)),"",VLOOKUP(A306,明细表!C:G,3,FALSE))</f>
        <v/>
      </c>
    </row>
    <row r="307" ht="21" customHeight="1" spans="1:11">
      <c r="A307" s="20" t="s">
        <v>255</v>
      </c>
      <c r="B307" s="7">
        <v>922</v>
      </c>
      <c r="C307" s="7">
        <v>32</v>
      </c>
      <c r="D307" s="7">
        <v>69</v>
      </c>
      <c r="E307" s="7">
        <v>21300</v>
      </c>
      <c r="F307" s="7">
        <v>808</v>
      </c>
      <c r="G307" s="7">
        <v>31</v>
      </c>
      <c r="H307" s="7">
        <v>65</v>
      </c>
      <c r="I307" s="7">
        <v>28500</v>
      </c>
      <c r="J307" s="7">
        <v>49800</v>
      </c>
      <c r="K307" s="18" t="str">
        <f>IF(ISNA(VLOOKUP(A307,明细表!C:G,3,FALSE)),"",VLOOKUP(A307,明细表!C:G,3,FALSE))</f>
        <v/>
      </c>
    </row>
    <row r="308" ht="21" customHeight="1" spans="1:11">
      <c r="A308" s="14" t="s">
        <v>254</v>
      </c>
      <c r="B308" s="7">
        <v>115</v>
      </c>
      <c r="C308" s="7">
        <v>6</v>
      </c>
      <c r="D308" s="7">
        <v>11</v>
      </c>
      <c r="E308" s="7">
        <v>7100</v>
      </c>
      <c r="F308" s="7">
        <v>97</v>
      </c>
      <c r="G308" s="7">
        <v>6</v>
      </c>
      <c r="H308" s="7">
        <v>10</v>
      </c>
      <c r="I308" s="7">
        <v>14000</v>
      </c>
      <c r="J308" s="7">
        <v>21100</v>
      </c>
      <c r="K308" s="18" t="str">
        <f>IF(ISNA(VLOOKUP(A308,明细表!C:G,3,FALSE)),"",VLOOKUP(A308,明细表!C:G,3,FALSE))</f>
        <v/>
      </c>
    </row>
    <row r="309" ht="21" hidden="1" customHeight="1" spans="1:11">
      <c r="A309" s="12" t="s">
        <v>256</v>
      </c>
      <c r="B309" s="9">
        <v>283</v>
      </c>
      <c r="C309" s="10">
        <v>6</v>
      </c>
      <c r="D309" s="10">
        <v>16</v>
      </c>
      <c r="E309" s="10">
        <v>0</v>
      </c>
      <c r="F309" s="10">
        <v>263</v>
      </c>
      <c r="G309" s="10">
        <v>6</v>
      </c>
      <c r="H309" s="10">
        <v>16</v>
      </c>
      <c r="I309" s="10">
        <v>0</v>
      </c>
      <c r="J309" s="19">
        <v>0</v>
      </c>
      <c r="K309"/>
    </row>
    <row r="310" ht="21" customHeight="1" spans="1:11">
      <c r="A310" s="14" t="s">
        <v>257</v>
      </c>
      <c r="B310" s="7">
        <v>43</v>
      </c>
      <c r="C310" s="7">
        <v>3</v>
      </c>
      <c r="D310" s="7">
        <v>5</v>
      </c>
      <c r="E310" s="7">
        <v>7000</v>
      </c>
      <c r="F310" s="7">
        <v>43</v>
      </c>
      <c r="G310" s="7">
        <v>3</v>
      </c>
      <c r="H310" s="7">
        <v>7</v>
      </c>
      <c r="I310" s="7">
        <v>7400</v>
      </c>
      <c r="J310" s="7">
        <v>14400</v>
      </c>
      <c r="K310" s="18" t="str">
        <f>IF(ISNA(VLOOKUP(A310,明细表!C:G,3,FALSE)),"",VLOOKUP(A310,明细表!C:G,3,FALSE))</f>
        <v/>
      </c>
    </row>
    <row r="311" ht="18" customHeight="1" spans="1:11">
      <c r="A311" s="14" t="s">
        <v>258</v>
      </c>
      <c r="B311" s="7">
        <v>130</v>
      </c>
      <c r="C311" s="7">
        <v>6</v>
      </c>
      <c r="D311" s="7">
        <v>12</v>
      </c>
      <c r="E311" s="7">
        <v>7200</v>
      </c>
      <c r="F311" s="7">
        <v>108</v>
      </c>
      <c r="G311" s="7">
        <v>6</v>
      </c>
      <c r="H311" s="7">
        <v>11</v>
      </c>
      <c r="I311" s="7">
        <v>7100</v>
      </c>
      <c r="J311" s="7">
        <v>14300</v>
      </c>
      <c r="K311" s="18" t="str">
        <f>IF(ISNA(VLOOKUP(A311,明细表!C:G,3,FALSE)),"",VLOOKUP(A311,明细表!C:G,3,FALSE))</f>
        <v/>
      </c>
    </row>
    <row r="312" ht="21" hidden="1" customHeight="1" spans="1:11">
      <c r="A312" s="12" t="s">
        <v>259</v>
      </c>
      <c r="B312" s="9">
        <v>351</v>
      </c>
      <c r="C312" s="10">
        <v>11</v>
      </c>
      <c r="D312" s="10">
        <v>25</v>
      </c>
      <c r="E312" s="10">
        <v>0</v>
      </c>
      <c r="F312" s="10">
        <v>297</v>
      </c>
      <c r="G312" s="10">
        <v>10</v>
      </c>
      <c r="H312" s="10">
        <v>21</v>
      </c>
      <c r="I312" s="10">
        <v>0</v>
      </c>
      <c r="J312" s="19">
        <v>0</v>
      </c>
      <c r="K312"/>
    </row>
    <row r="313" ht="21" hidden="1" customHeight="1" spans="1:11">
      <c r="A313" s="16" t="s">
        <v>261</v>
      </c>
      <c r="B313" s="9">
        <v>981</v>
      </c>
      <c r="C313" s="10">
        <v>23</v>
      </c>
      <c r="D313" s="10">
        <v>79</v>
      </c>
      <c r="E313" s="10">
        <v>0</v>
      </c>
      <c r="F313" s="10">
        <v>860</v>
      </c>
      <c r="G313" s="10">
        <v>20</v>
      </c>
      <c r="H313" s="10">
        <v>60</v>
      </c>
      <c r="I313" s="10">
        <v>0</v>
      </c>
      <c r="J313" s="19">
        <v>0</v>
      </c>
      <c r="K313"/>
    </row>
    <row r="314" ht="18" hidden="1" customHeight="1" spans="1:11">
      <c r="A314" s="12" t="s">
        <v>262</v>
      </c>
      <c r="B314" s="9">
        <v>596</v>
      </c>
      <c r="C314" s="10">
        <v>12</v>
      </c>
      <c r="D314" s="10">
        <v>39</v>
      </c>
      <c r="E314" s="10">
        <v>0</v>
      </c>
      <c r="F314" s="10">
        <v>535</v>
      </c>
      <c r="G314" s="10">
        <v>11</v>
      </c>
      <c r="H314" s="10">
        <v>39</v>
      </c>
      <c r="I314" s="10">
        <v>0</v>
      </c>
      <c r="J314" s="19">
        <v>0</v>
      </c>
      <c r="K314"/>
    </row>
    <row r="315" ht="18" hidden="1" customHeight="1" spans="1:11">
      <c r="A315" s="12" t="s">
        <v>260</v>
      </c>
      <c r="B315" s="9">
        <v>385</v>
      </c>
      <c r="C315" s="10">
        <v>11</v>
      </c>
      <c r="D315" s="10">
        <v>40</v>
      </c>
      <c r="E315" s="10">
        <v>0</v>
      </c>
      <c r="F315" s="10">
        <v>325</v>
      </c>
      <c r="G315" s="10">
        <v>9</v>
      </c>
      <c r="H315" s="10">
        <v>21</v>
      </c>
      <c r="I315" s="10">
        <v>0</v>
      </c>
      <c r="J315" s="19">
        <v>0</v>
      </c>
      <c r="K315"/>
    </row>
    <row r="316" ht="18" customHeight="1" spans="1:11">
      <c r="A316" s="6" t="s">
        <v>156</v>
      </c>
      <c r="B316" s="7">
        <v>6726</v>
      </c>
      <c r="C316" s="7">
        <v>169</v>
      </c>
      <c r="D316" s="7">
        <v>501</v>
      </c>
      <c r="E316" s="7">
        <v>49200</v>
      </c>
      <c r="F316" s="7">
        <v>6528</v>
      </c>
      <c r="G316" s="7">
        <v>168</v>
      </c>
      <c r="H316" s="7">
        <v>432</v>
      </c>
      <c r="I316" s="7">
        <v>60400</v>
      </c>
      <c r="J316" s="7">
        <v>109600</v>
      </c>
      <c r="K316" s="18" t="str">
        <f>IF(ISNA(VLOOKUP(A316,明细表!C:G,3,FALSE)),"",VLOOKUP(A316,明细表!C:G,3,FALSE))</f>
        <v/>
      </c>
    </row>
    <row r="317" ht="18" customHeight="1" spans="1:11">
      <c r="A317" s="20" t="s">
        <v>158</v>
      </c>
      <c r="B317" s="7">
        <v>2916</v>
      </c>
      <c r="C317" s="7">
        <v>74</v>
      </c>
      <c r="D317" s="7">
        <v>281</v>
      </c>
      <c r="E317" s="7">
        <v>6600</v>
      </c>
      <c r="F317" s="7">
        <v>2894</v>
      </c>
      <c r="G317" s="7">
        <v>74</v>
      </c>
      <c r="H317" s="7">
        <v>209</v>
      </c>
      <c r="I317" s="7">
        <v>17200</v>
      </c>
      <c r="J317" s="7">
        <v>23800</v>
      </c>
      <c r="K317" s="18" t="str">
        <f>IF(ISNA(VLOOKUP(A317,明细表!C:G,3,FALSE)),"",VLOOKUP(A317,明细表!C:G,3,FALSE))</f>
        <v/>
      </c>
    </row>
    <row r="318" ht="21" hidden="1" customHeight="1" spans="1:11">
      <c r="A318" s="12" t="s">
        <v>169</v>
      </c>
      <c r="B318" s="9">
        <v>322</v>
      </c>
      <c r="C318" s="10">
        <v>11</v>
      </c>
      <c r="D318" s="10">
        <v>60</v>
      </c>
      <c r="E318" s="10">
        <v>0</v>
      </c>
      <c r="F318" s="10">
        <v>277</v>
      </c>
      <c r="G318" s="10">
        <v>10</v>
      </c>
      <c r="H318" s="10">
        <v>27</v>
      </c>
      <c r="I318" s="10">
        <v>0</v>
      </c>
      <c r="J318" s="19">
        <v>0</v>
      </c>
      <c r="K318"/>
    </row>
    <row r="319" ht="21" hidden="1" customHeight="1" spans="1:11">
      <c r="A319" s="12" t="s">
        <v>168</v>
      </c>
      <c r="B319" s="9">
        <v>2130</v>
      </c>
      <c r="C319" s="10">
        <v>40</v>
      </c>
      <c r="D319" s="10">
        <v>126</v>
      </c>
      <c r="E319" s="10">
        <v>0</v>
      </c>
      <c r="F319" s="10">
        <v>2211</v>
      </c>
      <c r="G319" s="10">
        <v>42</v>
      </c>
      <c r="H319" s="10">
        <v>137</v>
      </c>
      <c r="I319" s="10">
        <v>0</v>
      </c>
      <c r="J319" s="19">
        <v>0</v>
      </c>
      <c r="K319"/>
    </row>
    <row r="320" ht="18" hidden="1" customHeight="1" spans="1:11">
      <c r="A320" s="12" t="s">
        <v>170</v>
      </c>
      <c r="B320" s="9">
        <v>235</v>
      </c>
      <c r="C320" s="10">
        <v>11</v>
      </c>
      <c r="D320" s="10">
        <v>50</v>
      </c>
      <c r="E320" s="10">
        <v>0</v>
      </c>
      <c r="F320" s="10">
        <v>204</v>
      </c>
      <c r="G320" s="10">
        <v>10</v>
      </c>
      <c r="H320" s="10">
        <v>23</v>
      </c>
      <c r="I320" s="10">
        <v>0</v>
      </c>
      <c r="J320" s="19">
        <v>0</v>
      </c>
      <c r="K320"/>
    </row>
    <row r="321" ht="18" customHeight="1" spans="1:11">
      <c r="A321" s="14" t="s">
        <v>167</v>
      </c>
      <c r="B321" s="7">
        <v>215</v>
      </c>
      <c r="C321" s="7">
        <v>9</v>
      </c>
      <c r="D321" s="7">
        <v>42</v>
      </c>
      <c r="E321" s="7">
        <v>0</v>
      </c>
      <c r="F321" s="7">
        <v>187</v>
      </c>
      <c r="G321" s="7">
        <v>9</v>
      </c>
      <c r="H321" s="7">
        <v>22</v>
      </c>
      <c r="I321" s="7">
        <v>11200</v>
      </c>
      <c r="J321" s="7">
        <v>11200</v>
      </c>
      <c r="K321" s="18" t="str">
        <f>IF(ISNA(VLOOKUP(A321,明细表!C:G,3,FALSE)),"",VLOOKUP(A321,明细表!C:G,3,FALSE))</f>
        <v/>
      </c>
    </row>
    <row r="322" ht="18" customHeight="1" spans="1:11">
      <c r="A322" s="14" t="s">
        <v>157</v>
      </c>
      <c r="B322" s="7">
        <v>14</v>
      </c>
      <c r="C322" s="7">
        <v>3</v>
      </c>
      <c r="D322" s="7">
        <v>3</v>
      </c>
      <c r="E322" s="7">
        <v>6600</v>
      </c>
      <c r="F322" s="7">
        <v>15</v>
      </c>
      <c r="G322" s="7">
        <v>3</v>
      </c>
      <c r="H322" s="7">
        <v>0</v>
      </c>
      <c r="I322" s="7">
        <v>6000</v>
      </c>
      <c r="J322" s="7">
        <v>12600</v>
      </c>
      <c r="K322" s="18" t="str">
        <f>IF(ISNA(VLOOKUP(A322,明细表!C:G,3,FALSE)),"",VLOOKUP(A322,明细表!C:G,3,FALSE))</f>
        <v/>
      </c>
    </row>
    <row r="323" ht="21" customHeight="1" spans="1:11">
      <c r="A323" s="20" t="s">
        <v>160</v>
      </c>
      <c r="B323" s="7">
        <v>3810</v>
      </c>
      <c r="C323" s="7">
        <v>95</v>
      </c>
      <c r="D323" s="7">
        <v>220</v>
      </c>
      <c r="E323" s="7">
        <v>42600</v>
      </c>
      <c r="F323" s="7">
        <v>3634</v>
      </c>
      <c r="G323" s="7">
        <v>94</v>
      </c>
      <c r="H323" s="7">
        <v>223</v>
      </c>
      <c r="I323" s="7">
        <v>43200</v>
      </c>
      <c r="J323" s="7">
        <v>85800</v>
      </c>
      <c r="K323" s="18" t="str">
        <f>IF(ISNA(VLOOKUP(A323,明细表!C:G,3,FALSE)),"",VLOOKUP(A323,明细表!C:G,3,FALSE))</f>
        <v/>
      </c>
    </row>
    <row r="324" ht="21" hidden="1" customHeight="1" spans="1:11">
      <c r="A324" s="12" t="s">
        <v>161</v>
      </c>
      <c r="B324" s="9">
        <v>1872</v>
      </c>
      <c r="C324" s="10">
        <v>38</v>
      </c>
      <c r="D324" s="10">
        <v>91</v>
      </c>
      <c r="E324" s="10">
        <v>0</v>
      </c>
      <c r="F324" s="10">
        <v>1833</v>
      </c>
      <c r="G324" s="10">
        <v>37</v>
      </c>
      <c r="H324" s="10">
        <v>96</v>
      </c>
      <c r="I324" s="10">
        <v>0</v>
      </c>
      <c r="J324" s="19">
        <v>0</v>
      </c>
      <c r="K324"/>
    </row>
    <row r="325" ht="21" hidden="1" customHeight="1" spans="1:11">
      <c r="A325" s="12" t="s">
        <v>166</v>
      </c>
      <c r="B325" s="9">
        <v>1486</v>
      </c>
      <c r="C325" s="10">
        <v>32</v>
      </c>
      <c r="D325" s="10">
        <v>82</v>
      </c>
      <c r="E325" s="10">
        <v>0</v>
      </c>
      <c r="F325" s="10">
        <v>1458</v>
      </c>
      <c r="G325" s="10">
        <v>32</v>
      </c>
      <c r="H325" s="10">
        <v>78</v>
      </c>
      <c r="I325" s="10">
        <v>0</v>
      </c>
      <c r="J325" s="19">
        <v>0</v>
      </c>
      <c r="K325"/>
    </row>
    <row r="326" ht="18" customHeight="1" spans="1:11">
      <c r="A326" s="14" t="s">
        <v>162</v>
      </c>
      <c r="B326" s="7">
        <v>67</v>
      </c>
      <c r="C326" s="7">
        <v>7</v>
      </c>
      <c r="D326" s="7">
        <v>11</v>
      </c>
      <c r="E326" s="7">
        <v>14000</v>
      </c>
      <c r="F326" s="7">
        <v>52</v>
      </c>
      <c r="G326" s="7">
        <v>7</v>
      </c>
      <c r="H326" s="7">
        <v>12</v>
      </c>
      <c r="I326" s="7">
        <v>14400</v>
      </c>
      <c r="J326" s="7">
        <v>28400</v>
      </c>
      <c r="K326" s="18" t="str">
        <f>IF(ISNA(VLOOKUP(A326,明细表!C:G,3,FALSE)),"",VLOOKUP(A326,明细表!C:G,3,FALSE))</f>
        <v/>
      </c>
    </row>
    <row r="327" ht="18" customHeight="1" spans="1:11">
      <c r="A327" s="14" t="s">
        <v>163</v>
      </c>
      <c r="B327" s="7">
        <v>178</v>
      </c>
      <c r="C327" s="7">
        <v>6</v>
      </c>
      <c r="D327" s="7">
        <v>14</v>
      </c>
      <c r="E327" s="7">
        <v>7400</v>
      </c>
      <c r="F327" s="7">
        <v>138</v>
      </c>
      <c r="G327" s="7">
        <v>6</v>
      </c>
      <c r="H327" s="7">
        <v>14</v>
      </c>
      <c r="I327" s="7">
        <v>7400</v>
      </c>
      <c r="J327" s="7">
        <v>14800</v>
      </c>
      <c r="K327" s="18" t="str">
        <f>IF(ISNA(VLOOKUP(A327,明细表!C:G,3,FALSE)),"",VLOOKUP(A327,明细表!C:G,3,FALSE))</f>
        <v/>
      </c>
    </row>
    <row r="328" ht="21" customHeight="1" spans="1:11">
      <c r="A328" s="14" t="s">
        <v>164</v>
      </c>
      <c r="B328" s="7">
        <v>147</v>
      </c>
      <c r="C328" s="7">
        <v>6</v>
      </c>
      <c r="D328" s="7">
        <v>12</v>
      </c>
      <c r="E328" s="7">
        <v>7200</v>
      </c>
      <c r="F328" s="7">
        <v>113</v>
      </c>
      <c r="G328" s="7">
        <v>6</v>
      </c>
      <c r="H328" s="7">
        <v>12</v>
      </c>
      <c r="I328" s="7">
        <v>7200</v>
      </c>
      <c r="J328" s="7">
        <v>14400</v>
      </c>
      <c r="K328" s="18" t="str">
        <f>IF(ISNA(VLOOKUP(A328,明细表!C:G,3,FALSE)),"",VLOOKUP(A328,明细表!C:G,3,FALSE))</f>
        <v/>
      </c>
    </row>
    <row r="329" ht="21" customHeight="1" spans="1:11">
      <c r="A329" s="14" t="s">
        <v>165</v>
      </c>
      <c r="B329" s="7">
        <v>60</v>
      </c>
      <c r="C329" s="7">
        <v>6</v>
      </c>
      <c r="D329" s="7">
        <v>10</v>
      </c>
      <c r="E329" s="7">
        <v>14000</v>
      </c>
      <c r="F329" s="7">
        <v>40</v>
      </c>
      <c r="G329" s="7">
        <v>6</v>
      </c>
      <c r="H329" s="7">
        <v>11</v>
      </c>
      <c r="I329" s="7">
        <v>14200</v>
      </c>
      <c r="J329" s="7">
        <v>28200</v>
      </c>
      <c r="K329" s="18" t="str">
        <f>IF(ISNA(VLOOKUP(A329,明细表!C:G,3,FALSE)),"",VLOOKUP(A329,明细表!C:G,3,FALSE))</f>
        <v/>
      </c>
    </row>
    <row r="330" ht="21" customHeight="1" spans="1:11">
      <c r="A330" s="6" t="s">
        <v>222</v>
      </c>
      <c r="B330" s="7">
        <v>1909</v>
      </c>
      <c r="C330" s="7">
        <v>63</v>
      </c>
      <c r="D330" s="7">
        <v>140</v>
      </c>
      <c r="E330" s="7">
        <v>48900</v>
      </c>
      <c r="F330" s="7">
        <v>1595</v>
      </c>
      <c r="G330" s="7">
        <v>61</v>
      </c>
      <c r="H330" s="7">
        <v>140</v>
      </c>
      <c r="I330" s="7">
        <v>81700</v>
      </c>
      <c r="J330" s="7">
        <v>130600</v>
      </c>
      <c r="K330" s="18" t="str">
        <f>IF(ISNA(VLOOKUP(A330,明细表!C:G,3,FALSE)),"",VLOOKUP(A330,明细表!C:G,3,FALSE))</f>
        <v/>
      </c>
    </row>
    <row r="331" ht="21" customHeight="1" spans="1:11">
      <c r="A331" s="20" t="s">
        <v>233</v>
      </c>
      <c r="B331" s="7">
        <v>570</v>
      </c>
      <c r="C331" s="7">
        <v>13</v>
      </c>
      <c r="D331" s="7">
        <v>51</v>
      </c>
      <c r="E331" s="7">
        <v>4100</v>
      </c>
      <c r="F331" s="7">
        <v>447</v>
      </c>
      <c r="G331" s="7">
        <v>11</v>
      </c>
      <c r="H331" s="7">
        <v>47</v>
      </c>
      <c r="I331" s="7">
        <v>8000</v>
      </c>
      <c r="J331" s="7">
        <v>12100</v>
      </c>
      <c r="K331" s="18" t="str">
        <f>IF(ISNA(VLOOKUP(A331,明细表!C:G,3,FALSE)),"",VLOOKUP(A331,明细表!C:G,3,FALSE))</f>
        <v/>
      </c>
    </row>
    <row r="332" ht="21" hidden="1" customHeight="1" spans="1:11">
      <c r="A332" s="12" t="s">
        <v>232</v>
      </c>
      <c r="B332" s="9">
        <v>456</v>
      </c>
      <c r="C332" s="10">
        <v>10</v>
      </c>
      <c r="D332" s="10">
        <v>40</v>
      </c>
      <c r="E332" s="10">
        <v>0</v>
      </c>
      <c r="F332" s="10">
        <v>371</v>
      </c>
      <c r="G332" s="10">
        <v>8</v>
      </c>
      <c r="H332" s="10">
        <v>37</v>
      </c>
      <c r="I332" s="10">
        <v>0</v>
      </c>
      <c r="J332" s="19">
        <v>0</v>
      </c>
      <c r="K332"/>
    </row>
    <row r="333" ht="21" customHeight="1" spans="1:11">
      <c r="A333" s="14" t="s">
        <v>234</v>
      </c>
      <c r="B333" s="7">
        <v>114</v>
      </c>
      <c r="C333" s="7">
        <v>3</v>
      </c>
      <c r="D333" s="7">
        <v>11</v>
      </c>
      <c r="E333" s="7">
        <v>4100</v>
      </c>
      <c r="F333" s="7">
        <v>76</v>
      </c>
      <c r="G333" s="7">
        <v>3</v>
      </c>
      <c r="H333" s="7">
        <v>10</v>
      </c>
      <c r="I333" s="7">
        <v>8000</v>
      </c>
      <c r="J333" s="7">
        <v>12100</v>
      </c>
      <c r="K333" s="18" t="str">
        <f>IF(ISNA(VLOOKUP(A333,明细表!C:G,3,FALSE)),"",VLOOKUP(A333,明细表!C:G,3,FALSE))</f>
        <v/>
      </c>
    </row>
    <row r="334" ht="18" customHeight="1" spans="1:11">
      <c r="A334" s="20" t="s">
        <v>224</v>
      </c>
      <c r="B334" s="7">
        <v>1339</v>
      </c>
      <c r="C334" s="7">
        <v>50</v>
      </c>
      <c r="D334" s="7">
        <v>89</v>
      </c>
      <c r="E334" s="7">
        <v>44800</v>
      </c>
      <c r="F334" s="7">
        <v>1148</v>
      </c>
      <c r="G334" s="7">
        <v>50</v>
      </c>
      <c r="H334" s="7">
        <v>93</v>
      </c>
      <c r="I334" s="7">
        <v>73700</v>
      </c>
      <c r="J334" s="7">
        <v>118500</v>
      </c>
      <c r="K334" s="18" t="str">
        <f>IF(ISNA(VLOOKUP(A334,明细表!C:G,3,FALSE)),"",VLOOKUP(A334,明细表!C:G,3,FALSE))</f>
        <v/>
      </c>
    </row>
    <row r="335" ht="21" customHeight="1" spans="1:11">
      <c r="A335" s="14" t="s">
        <v>231</v>
      </c>
      <c r="B335" s="7">
        <v>16</v>
      </c>
      <c r="C335" s="7">
        <v>2</v>
      </c>
      <c r="D335" s="7">
        <v>2</v>
      </c>
      <c r="E335" s="7">
        <v>4400</v>
      </c>
      <c r="F335" s="7">
        <v>15</v>
      </c>
      <c r="G335" s="7">
        <v>2</v>
      </c>
      <c r="H335" s="7">
        <v>3</v>
      </c>
      <c r="I335" s="7">
        <v>4600</v>
      </c>
      <c r="J335" s="7">
        <v>9000</v>
      </c>
      <c r="K335" s="18" t="str">
        <f>IF(ISNA(VLOOKUP(A335,明细表!C:G,3,FALSE)),"",VLOOKUP(A335,明细表!C:G,3,FALSE))</f>
        <v/>
      </c>
    </row>
    <row r="336" ht="21" customHeight="1" spans="1:11">
      <c r="A336" s="14" t="s">
        <v>230</v>
      </c>
      <c r="B336" s="7">
        <v>108</v>
      </c>
      <c r="C336" s="7">
        <v>6</v>
      </c>
      <c r="D336" s="7">
        <v>7</v>
      </c>
      <c r="E336" s="7">
        <v>6700</v>
      </c>
      <c r="F336" s="7">
        <v>77</v>
      </c>
      <c r="G336" s="7">
        <v>6</v>
      </c>
      <c r="H336" s="7">
        <v>8</v>
      </c>
      <c r="I336" s="7">
        <v>13600</v>
      </c>
      <c r="J336" s="7">
        <v>20300</v>
      </c>
      <c r="K336" s="18" t="str">
        <f>IF(ISNA(VLOOKUP(A336,明细表!C:G,3,FALSE)),"",VLOOKUP(A336,明细表!C:G,3,FALSE))</f>
        <v/>
      </c>
    </row>
    <row r="337" ht="21" customHeight="1" spans="1:11">
      <c r="A337" s="14" t="s">
        <v>228</v>
      </c>
      <c r="B337" s="7">
        <v>120</v>
      </c>
      <c r="C337" s="7">
        <v>6</v>
      </c>
      <c r="D337" s="7">
        <v>6</v>
      </c>
      <c r="E337" s="7">
        <v>6600</v>
      </c>
      <c r="F337" s="7">
        <v>90</v>
      </c>
      <c r="G337" s="7">
        <v>6</v>
      </c>
      <c r="H337" s="7">
        <v>8</v>
      </c>
      <c r="I337" s="7">
        <v>13600</v>
      </c>
      <c r="J337" s="7">
        <v>20200</v>
      </c>
      <c r="K337" s="18" t="str">
        <f>IF(ISNA(VLOOKUP(A337,明细表!C:G,3,FALSE)),"",VLOOKUP(A337,明细表!C:G,3,FALSE))</f>
        <v/>
      </c>
    </row>
    <row r="338" ht="21" customHeight="1" spans="1:11">
      <c r="A338" s="14" t="s">
        <v>229</v>
      </c>
      <c r="B338" s="7">
        <v>221</v>
      </c>
      <c r="C338" s="7">
        <v>6</v>
      </c>
      <c r="D338" s="7">
        <v>16</v>
      </c>
      <c r="E338" s="7">
        <v>0</v>
      </c>
      <c r="F338" s="7">
        <v>193</v>
      </c>
      <c r="G338" s="7">
        <v>6</v>
      </c>
      <c r="H338" s="7">
        <v>16</v>
      </c>
      <c r="I338" s="7">
        <v>7600</v>
      </c>
      <c r="J338" s="7">
        <v>7600</v>
      </c>
      <c r="K338" s="18" t="str">
        <f>IF(ISNA(VLOOKUP(A338,明细表!C:G,3,FALSE)),"",VLOOKUP(A338,明细表!C:G,3,FALSE))</f>
        <v/>
      </c>
    </row>
    <row r="339" ht="21" customHeight="1" spans="1:11">
      <c r="A339" s="14" t="s">
        <v>227</v>
      </c>
      <c r="B339" s="7">
        <v>136</v>
      </c>
      <c r="C339" s="7">
        <v>6</v>
      </c>
      <c r="D339" s="7">
        <v>8</v>
      </c>
      <c r="E339" s="7">
        <v>6800</v>
      </c>
      <c r="F339" s="7">
        <v>110</v>
      </c>
      <c r="G339" s="7">
        <v>6</v>
      </c>
      <c r="H339" s="7">
        <v>9</v>
      </c>
      <c r="I339" s="7">
        <v>6900</v>
      </c>
      <c r="J339" s="7">
        <v>13700</v>
      </c>
      <c r="K339" s="18" t="str">
        <f>IF(ISNA(VLOOKUP(A339,明细表!C:G,3,FALSE)),"",VLOOKUP(A339,明细表!C:G,3,FALSE))</f>
        <v/>
      </c>
    </row>
    <row r="340" ht="21" customHeight="1" spans="1:11">
      <c r="A340" s="14" t="s">
        <v>226</v>
      </c>
      <c r="B340" s="7">
        <v>107</v>
      </c>
      <c r="C340" s="7">
        <v>6</v>
      </c>
      <c r="D340" s="7">
        <v>9</v>
      </c>
      <c r="E340" s="7">
        <v>6900</v>
      </c>
      <c r="F340" s="7">
        <v>83</v>
      </c>
      <c r="G340" s="7">
        <v>6</v>
      </c>
      <c r="H340" s="7">
        <v>9</v>
      </c>
      <c r="I340" s="7">
        <v>13800</v>
      </c>
      <c r="J340" s="7">
        <v>20700</v>
      </c>
      <c r="K340" s="18" t="str">
        <f>IF(ISNA(VLOOKUP(A340,明细表!C:G,3,FALSE)),"",VLOOKUP(A340,明细表!C:G,3,FALSE))</f>
        <v/>
      </c>
    </row>
    <row r="341" ht="21" customHeight="1" spans="1:11">
      <c r="A341" s="14" t="s">
        <v>225</v>
      </c>
      <c r="B341" s="7">
        <v>83</v>
      </c>
      <c r="C341" s="7">
        <v>6</v>
      </c>
      <c r="D341" s="7">
        <v>7</v>
      </c>
      <c r="E341" s="7">
        <v>13400</v>
      </c>
      <c r="F341" s="7">
        <v>66</v>
      </c>
      <c r="G341" s="7">
        <v>6</v>
      </c>
      <c r="H341" s="7">
        <v>8</v>
      </c>
      <c r="I341" s="7">
        <v>13600</v>
      </c>
      <c r="J341" s="7">
        <v>27000</v>
      </c>
      <c r="K341" s="18" t="str">
        <f>IF(ISNA(VLOOKUP(A341,明细表!C:G,3,FALSE)),"",VLOOKUP(A341,明细表!C:G,3,FALSE))</f>
        <v/>
      </c>
    </row>
    <row r="342" ht="21" hidden="1" customHeight="1" spans="1:11">
      <c r="A342" s="12" t="s">
        <v>223</v>
      </c>
      <c r="B342" s="9">
        <v>548</v>
      </c>
      <c r="C342" s="10">
        <v>12</v>
      </c>
      <c r="D342" s="10">
        <v>34</v>
      </c>
      <c r="E342" s="10">
        <v>0</v>
      </c>
      <c r="F342" s="10">
        <v>514</v>
      </c>
      <c r="G342" s="10">
        <v>12</v>
      </c>
      <c r="H342" s="10">
        <v>32</v>
      </c>
      <c r="I342" s="10">
        <v>0</v>
      </c>
      <c r="J342" s="19">
        <v>0</v>
      </c>
      <c r="K342"/>
    </row>
    <row r="343" ht="21" customHeight="1" spans="1:11">
      <c r="A343" s="6" t="s">
        <v>129</v>
      </c>
      <c r="B343" s="7">
        <v>1538</v>
      </c>
      <c r="C343" s="7">
        <v>61</v>
      </c>
      <c r="D343" s="7">
        <v>122</v>
      </c>
      <c r="E343" s="7">
        <v>75100</v>
      </c>
      <c r="F343" s="7">
        <v>1260</v>
      </c>
      <c r="G343" s="7">
        <v>59</v>
      </c>
      <c r="H343" s="7">
        <v>132</v>
      </c>
      <c r="I343" s="7">
        <v>85000</v>
      </c>
      <c r="J343" s="7">
        <v>160100</v>
      </c>
      <c r="K343" s="18" t="str">
        <f>IF(ISNA(VLOOKUP(A343,明细表!C:G,3,FALSE)),"",VLOOKUP(A343,明细表!C:G,3,FALSE))</f>
        <v/>
      </c>
    </row>
    <row r="344" ht="18" customHeight="1" spans="1:11">
      <c r="A344" s="20" t="s">
        <v>131</v>
      </c>
      <c r="B344" s="7">
        <v>1538</v>
      </c>
      <c r="C344" s="7">
        <v>61</v>
      </c>
      <c r="D344" s="7">
        <v>122</v>
      </c>
      <c r="E344" s="7">
        <v>75100</v>
      </c>
      <c r="F344" s="7">
        <v>1260</v>
      </c>
      <c r="G344" s="7">
        <v>59</v>
      </c>
      <c r="H344" s="7">
        <v>132</v>
      </c>
      <c r="I344" s="7">
        <v>85000</v>
      </c>
      <c r="J344" s="7">
        <v>160100</v>
      </c>
      <c r="K344" s="18" t="str">
        <f>IF(ISNA(VLOOKUP(A344,明细表!C:G,3,FALSE)),"",VLOOKUP(A344,明细表!C:G,3,FALSE))</f>
        <v/>
      </c>
    </row>
    <row r="345" ht="21" customHeight="1" spans="1:11">
      <c r="A345" s="14" t="s">
        <v>132</v>
      </c>
      <c r="B345" s="7">
        <v>45</v>
      </c>
      <c r="C345" s="7">
        <v>6</v>
      </c>
      <c r="D345" s="7">
        <v>9</v>
      </c>
      <c r="E345" s="7">
        <v>13800</v>
      </c>
      <c r="F345" s="7">
        <v>43</v>
      </c>
      <c r="G345" s="7">
        <v>6</v>
      </c>
      <c r="H345" s="7">
        <v>8</v>
      </c>
      <c r="I345" s="7">
        <v>13600</v>
      </c>
      <c r="J345" s="7">
        <v>27400</v>
      </c>
      <c r="K345" s="18" t="str">
        <f>IF(ISNA(VLOOKUP(A345,明细表!C:G,3,FALSE)),"",VLOOKUP(A345,明细表!C:G,3,FALSE))</f>
        <v/>
      </c>
    </row>
    <row r="346" ht="21" hidden="1" customHeight="1" spans="1:11">
      <c r="A346" s="12" t="s">
        <v>139</v>
      </c>
      <c r="B346" s="9">
        <v>621</v>
      </c>
      <c r="C346" s="10">
        <v>13</v>
      </c>
      <c r="D346" s="10">
        <v>47</v>
      </c>
      <c r="E346" s="10">
        <v>0</v>
      </c>
      <c r="F346" s="10">
        <v>490</v>
      </c>
      <c r="G346" s="10">
        <v>11</v>
      </c>
      <c r="H346" s="10">
        <v>42</v>
      </c>
      <c r="I346" s="10">
        <v>0</v>
      </c>
      <c r="J346" s="19">
        <v>0</v>
      </c>
      <c r="K346"/>
    </row>
    <row r="347" ht="21" customHeight="1" spans="1:11">
      <c r="A347" s="14" t="s">
        <v>134</v>
      </c>
      <c r="B347" s="7">
        <v>127</v>
      </c>
      <c r="C347" s="7">
        <v>6</v>
      </c>
      <c r="D347" s="7">
        <v>9</v>
      </c>
      <c r="E347" s="7">
        <v>6900</v>
      </c>
      <c r="F347" s="7">
        <v>108</v>
      </c>
      <c r="G347" s="7">
        <v>6</v>
      </c>
      <c r="H347" s="7">
        <v>9</v>
      </c>
      <c r="I347" s="7">
        <v>6900</v>
      </c>
      <c r="J347" s="7">
        <v>13800</v>
      </c>
      <c r="K347" s="18" t="str">
        <f>IF(ISNA(VLOOKUP(A347,明细表!C:G,3,FALSE)),"",VLOOKUP(A347,明细表!C:G,3,FALSE))</f>
        <v/>
      </c>
    </row>
    <row r="348" ht="18" customHeight="1" spans="1:11">
      <c r="A348" s="14" t="s">
        <v>136</v>
      </c>
      <c r="B348" s="7">
        <v>219</v>
      </c>
      <c r="C348" s="7">
        <v>6</v>
      </c>
      <c r="D348" s="7">
        <v>14</v>
      </c>
      <c r="E348" s="7">
        <v>0</v>
      </c>
      <c r="F348" s="7">
        <v>185</v>
      </c>
      <c r="G348" s="7">
        <v>6</v>
      </c>
      <c r="H348" s="7">
        <v>15</v>
      </c>
      <c r="I348" s="7">
        <v>7500</v>
      </c>
      <c r="J348" s="7">
        <v>7500</v>
      </c>
      <c r="K348" s="18" t="str">
        <f>IF(ISNA(VLOOKUP(A348,明细表!C:G,3,FALSE)),"",VLOOKUP(A348,明细表!C:G,3,FALSE))</f>
        <v/>
      </c>
    </row>
    <row r="349" ht="21" customHeight="1" spans="1:11">
      <c r="A349" s="14" t="s">
        <v>133</v>
      </c>
      <c r="B349" s="7">
        <v>161</v>
      </c>
      <c r="C349" s="7">
        <v>6</v>
      </c>
      <c r="D349" s="7">
        <v>11</v>
      </c>
      <c r="E349" s="7">
        <v>7100</v>
      </c>
      <c r="F349" s="7">
        <v>126</v>
      </c>
      <c r="G349" s="7">
        <v>6</v>
      </c>
      <c r="H349" s="7">
        <v>12</v>
      </c>
      <c r="I349" s="7">
        <v>7200</v>
      </c>
      <c r="J349" s="7">
        <v>14300</v>
      </c>
      <c r="K349" s="18" t="str">
        <f>IF(ISNA(VLOOKUP(A349,明细表!C:G,3,FALSE)),"",VLOOKUP(A349,明细表!C:G,3,FALSE))</f>
        <v/>
      </c>
    </row>
    <row r="350" ht="21" customHeight="1" spans="1:11">
      <c r="A350" s="14" t="s">
        <v>135</v>
      </c>
      <c r="B350" s="7">
        <v>61</v>
      </c>
      <c r="C350" s="7">
        <v>6</v>
      </c>
      <c r="D350" s="7">
        <v>9</v>
      </c>
      <c r="E350" s="7">
        <v>13800</v>
      </c>
      <c r="F350" s="7">
        <v>49</v>
      </c>
      <c r="G350" s="7">
        <v>6</v>
      </c>
      <c r="H350" s="7">
        <v>10</v>
      </c>
      <c r="I350" s="7">
        <v>14000</v>
      </c>
      <c r="J350" s="7">
        <v>27800</v>
      </c>
      <c r="K350" s="18" t="str">
        <f>IF(ISNA(VLOOKUP(A350,明细表!C:G,3,FALSE)),"",VLOOKUP(A350,明细表!C:G,3,FALSE))</f>
        <v/>
      </c>
    </row>
    <row r="351" ht="21" customHeight="1" spans="1:11">
      <c r="A351" s="14" t="s">
        <v>137</v>
      </c>
      <c r="B351" s="7">
        <v>63</v>
      </c>
      <c r="C351" s="7">
        <v>6</v>
      </c>
      <c r="D351" s="7">
        <v>6</v>
      </c>
      <c r="E351" s="7">
        <v>13200</v>
      </c>
      <c r="F351" s="7">
        <v>55</v>
      </c>
      <c r="G351" s="7">
        <v>6</v>
      </c>
      <c r="H351" s="7">
        <v>12</v>
      </c>
      <c r="I351" s="7">
        <v>14400</v>
      </c>
      <c r="J351" s="7">
        <v>27600</v>
      </c>
      <c r="K351" s="18" t="str">
        <f>IF(ISNA(VLOOKUP(A351,明细表!C:G,3,FALSE)),"",VLOOKUP(A351,明细表!C:G,3,FALSE))</f>
        <v/>
      </c>
    </row>
    <row r="352" ht="21" customHeight="1" spans="1:11">
      <c r="A352" s="14" t="s">
        <v>130</v>
      </c>
      <c r="B352" s="7">
        <v>83</v>
      </c>
      <c r="C352" s="7">
        <v>6</v>
      </c>
      <c r="D352" s="7">
        <v>6</v>
      </c>
      <c r="E352" s="7">
        <v>13200</v>
      </c>
      <c r="F352" s="7">
        <v>68</v>
      </c>
      <c r="G352" s="7">
        <v>6</v>
      </c>
      <c r="H352" s="7">
        <v>10</v>
      </c>
      <c r="I352" s="7">
        <v>14000</v>
      </c>
      <c r="J352" s="7">
        <v>27200</v>
      </c>
      <c r="K352" s="18" t="str">
        <f>IF(ISNA(VLOOKUP(A352,明细表!C:G,3,FALSE)),"",VLOOKUP(A352,明细表!C:G,3,FALSE))</f>
        <v/>
      </c>
    </row>
    <row r="353" ht="21" customHeight="1" spans="1:11">
      <c r="A353" s="14" t="s">
        <v>138</v>
      </c>
      <c r="B353" s="7">
        <v>158</v>
      </c>
      <c r="C353" s="7">
        <v>6</v>
      </c>
      <c r="D353" s="7">
        <v>11</v>
      </c>
      <c r="E353" s="7">
        <v>7100</v>
      </c>
      <c r="F353" s="7">
        <v>136</v>
      </c>
      <c r="G353" s="7">
        <v>6</v>
      </c>
      <c r="H353" s="7">
        <v>14</v>
      </c>
      <c r="I353" s="7">
        <v>7400</v>
      </c>
      <c r="J353" s="7">
        <v>14500</v>
      </c>
      <c r="K353" s="18" t="str">
        <f>IF(ISNA(VLOOKUP(A353,明细表!C:G,3,FALSE)),"",VLOOKUP(A353,明细表!C:G,3,FALSE))</f>
        <v/>
      </c>
    </row>
    <row r="354" ht="21" customHeight="1" spans="1:11">
      <c r="A354" s="6" t="s">
        <v>421</v>
      </c>
      <c r="B354" s="7">
        <v>1007</v>
      </c>
      <c r="C354" s="7">
        <v>41</v>
      </c>
      <c r="D354" s="7">
        <v>92</v>
      </c>
      <c r="E354" s="7">
        <v>56100</v>
      </c>
      <c r="F354" s="7">
        <v>823</v>
      </c>
      <c r="G354" s="7">
        <v>42</v>
      </c>
      <c r="H354" s="7">
        <v>96</v>
      </c>
      <c r="I354" s="7">
        <v>58400</v>
      </c>
      <c r="J354" s="7">
        <v>114500</v>
      </c>
      <c r="K354" s="18" t="str">
        <f>IF(ISNA(VLOOKUP(A354,明细表!C:G,3,FALSE)),"",VLOOKUP(A354,明细表!C:G,3,FALSE))</f>
        <v/>
      </c>
    </row>
    <row r="355" ht="21" customHeight="1" spans="1:11">
      <c r="A355" s="20" t="s">
        <v>423</v>
      </c>
      <c r="B355" s="7">
        <v>1007</v>
      </c>
      <c r="C355" s="7">
        <v>41</v>
      </c>
      <c r="D355" s="7">
        <v>92</v>
      </c>
      <c r="E355" s="7">
        <v>56100</v>
      </c>
      <c r="F355" s="7">
        <v>823</v>
      </c>
      <c r="G355" s="7">
        <v>42</v>
      </c>
      <c r="H355" s="7">
        <v>96</v>
      </c>
      <c r="I355" s="7">
        <v>58400</v>
      </c>
      <c r="J355" s="7">
        <v>114500</v>
      </c>
      <c r="K355" s="18" t="str">
        <f>IF(ISNA(VLOOKUP(A355,明细表!C:G,3,FALSE)),"",VLOOKUP(A355,明细表!C:G,3,FALSE))</f>
        <v/>
      </c>
    </row>
    <row r="356" ht="21" hidden="1" customHeight="1" spans="1:11">
      <c r="A356" s="12" t="s">
        <v>431</v>
      </c>
      <c r="B356" s="9">
        <v>371</v>
      </c>
      <c r="C356" s="10">
        <v>8</v>
      </c>
      <c r="D356" s="10">
        <v>37</v>
      </c>
      <c r="E356" s="10">
        <v>0</v>
      </c>
      <c r="F356" s="10">
        <v>303</v>
      </c>
      <c r="G356" s="10">
        <v>8</v>
      </c>
      <c r="H356" s="10">
        <v>34</v>
      </c>
      <c r="I356" s="10">
        <v>0</v>
      </c>
      <c r="J356" s="19">
        <v>0</v>
      </c>
      <c r="K356"/>
    </row>
    <row r="357" ht="26.25" customHeight="1" spans="1:11">
      <c r="A357" s="14" t="s">
        <v>426</v>
      </c>
      <c r="B357" s="7">
        <v>191</v>
      </c>
      <c r="C357" s="7">
        <v>8</v>
      </c>
      <c r="D357" s="7">
        <v>15</v>
      </c>
      <c r="E357" s="7">
        <v>12000</v>
      </c>
      <c r="F357" s="7">
        <v>147</v>
      </c>
      <c r="G357" s="7">
        <v>8</v>
      </c>
      <c r="H357" s="7">
        <v>15</v>
      </c>
      <c r="I357" s="7">
        <v>12000</v>
      </c>
      <c r="J357" s="7">
        <v>24000</v>
      </c>
      <c r="K357" s="18" t="str">
        <f>IF(ISNA(VLOOKUP(A357,明细表!C:G,3,FALSE)),"",VLOOKUP(A357,明细表!C:G,3,FALSE))</f>
        <v>含群利5000元、岩泉4200元</v>
      </c>
    </row>
    <row r="358" ht="18" customHeight="1" spans="1:11">
      <c r="A358" s="14" t="s">
        <v>427</v>
      </c>
      <c r="B358" s="7">
        <v>138</v>
      </c>
      <c r="C358" s="7">
        <v>6</v>
      </c>
      <c r="D358" s="7">
        <v>9</v>
      </c>
      <c r="E358" s="7">
        <v>6900</v>
      </c>
      <c r="F358" s="7">
        <v>132</v>
      </c>
      <c r="G358" s="7">
        <v>7</v>
      </c>
      <c r="H358" s="7">
        <v>11</v>
      </c>
      <c r="I358" s="7">
        <v>8100</v>
      </c>
      <c r="J358" s="7">
        <v>15000</v>
      </c>
      <c r="K358" s="18" t="str">
        <f>IF(ISNA(VLOOKUP(A358,明细表!C:G,3,FALSE)),"",VLOOKUP(A358,明细表!C:G,3,FALSE))</f>
        <v/>
      </c>
    </row>
    <row r="359" ht="21" customHeight="1" spans="1:11">
      <c r="A359" s="14" t="s">
        <v>425</v>
      </c>
      <c r="B359" s="7">
        <v>76</v>
      </c>
      <c r="C359" s="7">
        <v>6</v>
      </c>
      <c r="D359" s="7">
        <v>7</v>
      </c>
      <c r="E359" s="7">
        <v>13400</v>
      </c>
      <c r="F359" s="7">
        <v>62</v>
      </c>
      <c r="G359" s="7">
        <v>6</v>
      </c>
      <c r="H359" s="7">
        <v>9</v>
      </c>
      <c r="I359" s="7">
        <v>13800</v>
      </c>
      <c r="J359" s="7">
        <v>27200</v>
      </c>
      <c r="K359" s="18" t="str">
        <f>IF(ISNA(VLOOKUP(A359,明细表!C:G,3,FALSE)),"",VLOOKUP(A359,明细表!C:G,3,FALSE))</f>
        <v/>
      </c>
    </row>
    <row r="360" ht="21" customHeight="1" spans="1:11">
      <c r="A360" s="14" t="s">
        <v>422</v>
      </c>
      <c r="B360" s="7">
        <v>143</v>
      </c>
      <c r="C360" s="7">
        <v>6</v>
      </c>
      <c r="D360" s="7">
        <v>13</v>
      </c>
      <c r="E360" s="7">
        <v>7300</v>
      </c>
      <c r="F360" s="7">
        <v>123</v>
      </c>
      <c r="G360" s="7">
        <v>6</v>
      </c>
      <c r="H360" s="7">
        <v>14</v>
      </c>
      <c r="I360" s="7">
        <v>7400</v>
      </c>
      <c r="J360" s="7">
        <v>14700</v>
      </c>
      <c r="K360" s="18" t="str">
        <f>IF(ISNA(VLOOKUP(A360,明细表!C:G,3,FALSE)),"",VLOOKUP(A360,明细表!C:G,3,FALSE))</f>
        <v/>
      </c>
    </row>
    <row r="361" ht="21" customHeight="1" spans="1:11">
      <c r="A361" s="14" t="s">
        <v>424</v>
      </c>
      <c r="B361" s="7">
        <v>88</v>
      </c>
      <c r="C361" s="7">
        <v>7</v>
      </c>
      <c r="D361" s="7">
        <v>11</v>
      </c>
      <c r="E361" s="7">
        <v>16500</v>
      </c>
      <c r="F361" s="7">
        <v>56</v>
      </c>
      <c r="G361" s="7">
        <v>7</v>
      </c>
      <c r="H361" s="7">
        <v>13</v>
      </c>
      <c r="I361" s="7">
        <v>17100</v>
      </c>
      <c r="J361" s="7">
        <v>33600</v>
      </c>
      <c r="K361" s="18" t="str">
        <f>IF(ISNA(VLOOKUP(A361,明细表!C:G,3,FALSE)),"",VLOOKUP(A361,明细表!C:G,3,FALSE))</f>
        <v>联合5000元</v>
      </c>
    </row>
    <row r="362" ht="21" customHeight="1" spans="1:11">
      <c r="A362" s="21" t="s">
        <v>866</v>
      </c>
      <c r="B362" s="22">
        <v>122593</v>
      </c>
      <c r="C362" s="22">
        <v>3108</v>
      </c>
      <c r="D362" s="22">
        <v>8579</v>
      </c>
      <c r="E362" s="22">
        <v>1488750</v>
      </c>
      <c r="F362" s="22">
        <v>116924</v>
      </c>
      <c r="G362" s="22">
        <v>3047</v>
      </c>
      <c r="H362" s="22">
        <v>7963</v>
      </c>
      <c r="I362" s="22">
        <v>1511250</v>
      </c>
      <c r="J362" s="22">
        <v>3000000</v>
      </c>
      <c r="K362" s="18"/>
    </row>
    <row r="363" ht="21" hidden="1" customHeight="1" spans="11:11">
      <c r="K363"/>
    </row>
    <row r="364" ht="21" hidden="1" customHeight="1" spans="11:11">
      <c r="K364"/>
    </row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3" ht="24" customHeight="1"/>
    <row r="374" ht="24" customHeight="1"/>
    <row r="375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</sheetData>
  <autoFilter ref="A3:J364">
    <filterColumn colId="9">
      <customFilters>
        <customFilter operator="notEqual" val=""/>
      </customFilters>
    </filterColumn>
    <extLst/>
  </autoFilter>
  <mergeCells count="1">
    <mergeCell ref="A2:K2"/>
  </mergeCells>
  <printOptions horizontalCentered="1"/>
  <pageMargins left="0.708333333333333" right="0.708333333333333" top="0.747916666666667" bottom="0.747916666666667" header="0.314583333333333" footer="0.511805555555556"/>
  <pageSetup paperSize="9" orientation="landscape" useFirstPageNumber="1" horizontalDpi="600"/>
  <headerFooter>
    <oddFooter>&amp;C&amp;"Times New Roman"&amp;9&amp;P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2022年下学期</vt:lpstr>
      <vt:lpstr>国库集中支付信息表</vt:lpstr>
      <vt:lpstr>1</vt:lpstr>
      <vt:lpstr>2</vt:lpstr>
      <vt:lpstr>明细表</vt:lpstr>
      <vt:lpstr>打印表 (正式)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2022-11-01T12:06:00Z</dcterms:created>
  <cp:lastPrinted>2022-11-23T08:16:00Z</cp:lastPrinted>
  <dcterms:modified xsi:type="dcterms:W3CDTF">2022-12-07T06:09:11Z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EFE571BB4CD44CD6AD1DAF59F2690518</vt:lpwstr>
  </property>
  <property fmtid="{D5CDD505-2E9C-101B-9397-08002B2CF9AE}" pid="3" name="KSOProductBuildVer">
    <vt:lpwstr>2052-11.1.0.12763</vt:lpwstr>
  </property>
</Properties>
</file>