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<sst xmlns="http://schemas.openxmlformats.org/spreadsheetml/2006/main" count="71" uniqueCount="70">
  <si>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2021年1-6月财政收入完成情况明细表</t>
  </si>
  <si>
    <t>单位：万元</t>
  </si>
  <si>
    <t>收　入　科　目</t>
  </si>
  <si>
    <t>预算数</t>
  </si>
  <si>
    <t>累计完成</t>
  </si>
  <si>
    <t>完成预算数%</t>
  </si>
  <si>
    <t>上年同期完成</t>
  </si>
  <si>
    <t>比上年同期</t>
  </si>
  <si>
    <t>增减数</t>
  </si>
  <si>
    <t>增减%</t>
  </si>
  <si>
    <t>一、税收收入小计</t>
  </si>
  <si>
    <t>43347</t>
  </si>
  <si>
    <t>1、国内增值税37.5%</t>
  </si>
  <si>
    <t>15952</t>
  </si>
  <si>
    <t>2、企业所得税28%</t>
  </si>
  <si>
    <t>5300</t>
  </si>
  <si>
    <t>3、个人所得税28%</t>
  </si>
  <si>
    <t>977</t>
  </si>
  <si>
    <t>4、资源税75%</t>
  </si>
  <si>
    <t>378</t>
  </si>
  <si>
    <t>5、城市维护建设税</t>
  </si>
  <si>
    <t>2797</t>
  </si>
  <si>
    <t>6、房产税</t>
  </si>
  <si>
    <t>698</t>
  </si>
  <si>
    <t>7、印花税</t>
  </si>
  <si>
    <t>699</t>
  </si>
  <si>
    <t>8、城镇土地使用税70%</t>
  </si>
  <si>
    <t>545</t>
  </si>
  <si>
    <t>9、土地增值税</t>
  </si>
  <si>
    <t>5773</t>
  </si>
  <si>
    <t>10、车船税</t>
  </si>
  <si>
    <t>1303</t>
  </si>
  <si>
    <t>11、耕地占用税</t>
  </si>
  <si>
    <t>1033</t>
  </si>
  <si>
    <t>12、契税</t>
  </si>
  <si>
    <t>7864</t>
  </si>
  <si>
    <t>13、环境保护税70%</t>
  </si>
  <si>
    <t>28</t>
  </si>
  <si>
    <t>14、其他税收收入</t>
  </si>
  <si>
    <t>0</t>
  </si>
  <si>
    <t>二、非税收入</t>
  </si>
  <si>
    <t>25910</t>
  </si>
  <si>
    <t>1、专项收入</t>
  </si>
  <si>
    <t>4261</t>
  </si>
  <si>
    <t xml:space="preserve">    教育费附加收入</t>
  </si>
  <si>
    <t>1324</t>
  </si>
  <si>
    <t xml:space="preserve">    地方教育费附加收入</t>
  </si>
  <si>
    <t>882</t>
  </si>
  <si>
    <t>2、行政事业性收费收入</t>
  </si>
  <si>
    <t>5531</t>
  </si>
  <si>
    <t>3、罚没收入</t>
  </si>
  <si>
    <t>14789</t>
  </si>
  <si>
    <t>4、国有资源有偿使用收入</t>
  </si>
  <si>
    <t>720</t>
  </si>
  <si>
    <t>5、其他收入</t>
  </si>
  <si>
    <t>609</t>
  </si>
  <si>
    <t>地方一般公共预算收入合计</t>
  </si>
  <si>
    <t>三、上划省级收入</t>
  </si>
  <si>
    <t>8379</t>
  </si>
  <si>
    <t>四、上划中央收入</t>
  </si>
  <si>
    <t>34779</t>
  </si>
  <si>
    <t>五、政府基金收入合计</t>
  </si>
  <si>
    <t>59150</t>
  </si>
  <si>
    <t>1、国有土地出让金收入</t>
  </si>
  <si>
    <t>2、城市基础设施配套费收入</t>
  </si>
  <si>
    <t>3、污水处理费收入</t>
  </si>
  <si>
    <t>4、其他基金收入</t>
  </si>
  <si>
    <t>六、国有资本经营收入</t>
  </si>
  <si>
    <t>收入合计</t>
  </si>
  <si>
    <t>171565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</si>
</sst>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4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shrinkToFit="1"/>
    </xf>
    <xf numFmtId="0" fontId="0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shrinkToFit="1"/>
    </xf>
    <xf numFmtId="177" fontId="6" fillId="0" borderId="11" xfId="0" applyNumberFormat="1" applyFont="1" applyFill="1" applyBorder="1" applyAlignment="1">
      <alignment horizontal="center" vertical="center"/>
    </xf>
    <xf numFmtId="177" fontId="5" fillId="0" borderId="10" xfId="41" applyNumberFormat="1" applyFont="1" applyFill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177" fontId="8" fillId="0" borderId="10" xfId="41" applyNumberFormat="1" applyFont="1" applyFill="1" applyBorder="1" applyAlignment="1">
      <alignment horizontal="center" vertical="center"/>
      <protection/>
    </xf>
    <xf numFmtId="178" fontId="9" fillId="0" borderId="13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177" fontId="6" fillId="0" borderId="16" xfId="0" applyNumberFormat="1" applyFont="1" applyFill="1" applyBorder="1" applyAlignment="1">
      <alignment horizontal="center" vertical="center"/>
    </xf>
    <xf numFmtId="177" fontId="5" fillId="0" borderId="10" xfId="41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2013年财政收入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zoomScalePageLayoutView="0" workbookViewId="0" topLeftCell="A10">
      <selection activeCell="E20" sqref="E20"/>
    </sheetView>
  </sheetViews>
  <sheetFormatPr defaultColWidth="9.00390625" defaultRowHeight="15.75" customHeight="1"/>
  <cols>
    <col min="1" max="1" width="19.875" style="1" customWidth="1"/>
    <col min="2" max="2" width="9.625" style="1" customWidth="1"/>
    <col min="3" max="3" width="10.125" style="1" hidden="1" customWidth="1"/>
    <col min="4" max="4" width="9.625" style="4" customWidth="1"/>
    <col min="5" max="5" width="8.00390625" style="1" customWidth="1"/>
    <col min="6" max="7" width="9.00390625" style="1" customWidth="1"/>
    <col min="8" max="8" width="9.625" style="1" customWidth="1"/>
    <col min="9" max="9" width="9.00390625" style="1" hidden="1" customWidth="1"/>
    <col min="10" max="11" width="9.00390625" style="1" customWidth="1"/>
    <col min="12" max="12" width="9.875" style="1" customWidth="1"/>
    <col min="13" max="16384" width="9.00390625" style="1" customWidth="1"/>
  </cols>
  <sheetData>
    <row r="1" spans="1:8" ht="30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ht="15.75" customHeight="1">
      <c r="A2" s="5"/>
      <c r="B2" s="5"/>
      <c r="C2" s="42"/>
      <c r="D2" s="42"/>
      <c r="E2" s="42"/>
      <c r="F2" s="6"/>
      <c r="G2" s="43" t="s">
        <v>1</v>
      </c>
      <c r="H2" s="43"/>
    </row>
    <row r="3" spans="1:8" s="2" customFormat="1" ht="15.75" customHeight="1">
      <c r="A3" s="45" t="s">
        <v>2</v>
      </c>
      <c r="B3" s="45" t="s">
        <v>3</v>
      </c>
      <c r="C3" s="48" t="s">
        <v>4</v>
      </c>
      <c r="D3" s="49"/>
      <c r="E3" s="46" t="s">
        <v>5</v>
      </c>
      <c r="F3" s="47" t="s">
        <v>6</v>
      </c>
      <c r="G3" s="44" t="s">
        <v>7</v>
      </c>
      <c r="H3" s="44"/>
    </row>
    <row r="4" spans="1:8" s="2" customFormat="1" ht="15" customHeight="1">
      <c r="A4" s="45"/>
      <c r="B4" s="45"/>
      <c r="C4" s="50"/>
      <c r="D4" s="51"/>
      <c r="E4" s="46"/>
      <c r="F4" s="47"/>
      <c r="G4" s="7" t="s">
        <v>8</v>
      </c>
      <c r="H4" s="8" t="s">
        <v>9</v>
      </c>
    </row>
    <row r="5" spans="1:9" s="2" customFormat="1" ht="17.25" customHeight="1">
      <c r="A5" s="9" t="s">
        <v>10</v>
      </c>
      <c r="B5" s="10">
        <v>139966</v>
      </c>
      <c r="C5" s="11">
        <f aca="true" t="shared" si="0" ref="C5:C37">D5-I5</f>
        <v>18301</v>
      </c>
      <c r="D5" s="12">
        <v>62122</v>
      </c>
      <c r="E5" s="8">
        <f aca="true" t="shared" si="1" ref="E5:E17">D5/B5*100</f>
        <v>44.383636025892</v>
      </c>
      <c r="F5" s="13" t="s">
        <v>11</v>
      </c>
      <c r="G5" s="14">
        <f aca="true" t="shared" si="2" ref="G5:G37">D5-F5</f>
        <v>18775</v>
      </c>
      <c r="H5" s="8">
        <f aca="true" t="shared" si="3" ref="H5:H18">G5/F5*100</f>
        <v>43.31326274021271</v>
      </c>
      <c r="I5" s="12">
        <v>43821</v>
      </c>
    </row>
    <row r="6" spans="1:9" ht="17.25" customHeight="1">
      <c r="A6" s="15" t="s">
        <v>12</v>
      </c>
      <c r="B6" s="16">
        <v>45126</v>
      </c>
      <c r="C6" s="16">
        <f t="shared" si="0"/>
        <v>9044</v>
      </c>
      <c r="D6" s="17">
        <v>25967</v>
      </c>
      <c r="E6" s="18">
        <f t="shared" si="1"/>
        <v>57.54332313965341</v>
      </c>
      <c r="F6" s="19" t="s">
        <v>13</v>
      </c>
      <c r="G6" s="20">
        <f t="shared" si="2"/>
        <v>10015</v>
      </c>
      <c r="H6" s="18">
        <f t="shared" si="3"/>
        <v>62.7820962888666</v>
      </c>
      <c r="I6" s="22">
        <v>16923</v>
      </c>
    </row>
    <row r="7" spans="1:9" ht="17.25" customHeight="1">
      <c r="A7" s="15" t="s">
        <v>14</v>
      </c>
      <c r="B7" s="16">
        <v>12003</v>
      </c>
      <c r="C7" s="16">
        <f t="shared" si="0"/>
        <v>511</v>
      </c>
      <c r="D7" s="17">
        <v>5789</v>
      </c>
      <c r="E7" s="18">
        <f t="shared" si="1"/>
        <v>48.22960926435058</v>
      </c>
      <c r="F7" s="19" t="s">
        <v>15</v>
      </c>
      <c r="G7" s="20">
        <f t="shared" si="2"/>
        <v>489</v>
      </c>
      <c r="H7" s="18">
        <f t="shared" si="3"/>
        <v>9.226415094339622</v>
      </c>
      <c r="I7" s="22">
        <v>5278</v>
      </c>
    </row>
    <row r="8" spans="1:9" ht="17.25" customHeight="1">
      <c r="A8" s="15" t="s">
        <v>16</v>
      </c>
      <c r="B8" s="16">
        <v>3395</v>
      </c>
      <c r="C8" s="16">
        <f t="shared" si="0"/>
        <v>219</v>
      </c>
      <c r="D8" s="17">
        <v>1193</v>
      </c>
      <c r="E8" s="18">
        <f t="shared" si="1"/>
        <v>35.13991163475699</v>
      </c>
      <c r="F8" s="19" t="s">
        <v>17</v>
      </c>
      <c r="G8" s="20">
        <f t="shared" si="2"/>
        <v>216</v>
      </c>
      <c r="H8" s="18">
        <f t="shared" si="3"/>
        <v>22.10849539406346</v>
      </c>
      <c r="I8" s="22">
        <v>974</v>
      </c>
    </row>
    <row r="9" spans="1:9" ht="17.25" customHeight="1">
      <c r="A9" s="15" t="s">
        <v>18</v>
      </c>
      <c r="B9" s="16">
        <v>1238</v>
      </c>
      <c r="C9" s="16">
        <f t="shared" si="0"/>
        <v>72</v>
      </c>
      <c r="D9" s="17">
        <v>161</v>
      </c>
      <c r="E9" s="18">
        <f t="shared" si="1"/>
        <v>13.004846526655896</v>
      </c>
      <c r="F9" s="19" t="s">
        <v>19</v>
      </c>
      <c r="G9" s="20">
        <f t="shared" si="2"/>
        <v>-217</v>
      </c>
      <c r="H9" s="18">
        <f t="shared" si="3"/>
        <v>-57.407407407407405</v>
      </c>
      <c r="I9" s="22">
        <v>89</v>
      </c>
    </row>
    <row r="10" spans="1:9" ht="17.25" customHeight="1">
      <c r="A10" s="15" t="s">
        <v>20</v>
      </c>
      <c r="B10" s="16">
        <v>8466</v>
      </c>
      <c r="C10" s="16">
        <f t="shared" si="0"/>
        <v>1250</v>
      </c>
      <c r="D10" s="17">
        <v>4386</v>
      </c>
      <c r="E10" s="18">
        <f t="shared" si="1"/>
        <v>51.80722891566265</v>
      </c>
      <c r="F10" s="19" t="s">
        <v>21</v>
      </c>
      <c r="G10" s="20">
        <f t="shared" si="2"/>
        <v>1589</v>
      </c>
      <c r="H10" s="18">
        <f t="shared" si="3"/>
        <v>56.81086878798713</v>
      </c>
      <c r="I10" s="22">
        <v>3136</v>
      </c>
    </row>
    <row r="11" spans="1:9" ht="17.25" customHeight="1">
      <c r="A11" s="15" t="s">
        <v>22</v>
      </c>
      <c r="B11" s="16">
        <v>5196</v>
      </c>
      <c r="C11" s="16">
        <f t="shared" si="0"/>
        <v>357</v>
      </c>
      <c r="D11" s="17">
        <v>898</v>
      </c>
      <c r="E11" s="18">
        <f t="shared" si="1"/>
        <v>17.282525019245572</v>
      </c>
      <c r="F11" s="19" t="s">
        <v>23</v>
      </c>
      <c r="G11" s="20">
        <f t="shared" si="2"/>
        <v>200</v>
      </c>
      <c r="H11" s="18">
        <f t="shared" si="3"/>
        <v>28.653295128939828</v>
      </c>
      <c r="I11" s="22">
        <v>541</v>
      </c>
    </row>
    <row r="12" spans="1:9" ht="17.25" customHeight="1">
      <c r="A12" s="15" t="s">
        <v>24</v>
      </c>
      <c r="B12" s="16">
        <v>2519</v>
      </c>
      <c r="C12" s="16">
        <f t="shared" si="0"/>
        <v>250</v>
      </c>
      <c r="D12" s="17">
        <v>936</v>
      </c>
      <c r="E12" s="18">
        <f t="shared" si="1"/>
        <v>37.157602223104405</v>
      </c>
      <c r="F12" s="19" t="s">
        <v>25</v>
      </c>
      <c r="G12" s="20">
        <f t="shared" si="2"/>
        <v>237</v>
      </c>
      <c r="H12" s="18">
        <f t="shared" si="3"/>
        <v>33.90557939914164</v>
      </c>
      <c r="I12" s="22">
        <v>686</v>
      </c>
    </row>
    <row r="13" spans="1:9" ht="17.25" customHeight="1">
      <c r="A13" s="15" t="s">
        <v>26</v>
      </c>
      <c r="B13" s="16">
        <v>1676</v>
      </c>
      <c r="C13" s="16">
        <f t="shared" si="0"/>
        <v>497</v>
      </c>
      <c r="D13" s="17">
        <v>863</v>
      </c>
      <c r="E13" s="18">
        <f t="shared" si="1"/>
        <v>51.491646778042956</v>
      </c>
      <c r="F13" s="19" t="s">
        <v>27</v>
      </c>
      <c r="G13" s="20">
        <f t="shared" si="2"/>
        <v>318</v>
      </c>
      <c r="H13" s="18">
        <f t="shared" si="3"/>
        <v>58.34862385321101</v>
      </c>
      <c r="I13" s="22">
        <v>366</v>
      </c>
    </row>
    <row r="14" spans="1:9" ht="17.25" customHeight="1">
      <c r="A14" s="15" t="s">
        <v>28</v>
      </c>
      <c r="B14" s="16">
        <v>23033</v>
      </c>
      <c r="C14" s="16">
        <f t="shared" si="0"/>
        <v>3527</v>
      </c>
      <c r="D14" s="17">
        <v>6316</v>
      </c>
      <c r="E14" s="18">
        <f t="shared" si="1"/>
        <v>27.421525637129335</v>
      </c>
      <c r="F14" s="19" t="s">
        <v>29</v>
      </c>
      <c r="G14" s="20">
        <f t="shared" si="2"/>
        <v>543</v>
      </c>
      <c r="H14" s="18">
        <f t="shared" si="3"/>
        <v>9.405854841503551</v>
      </c>
      <c r="I14" s="22">
        <v>2789</v>
      </c>
    </row>
    <row r="15" spans="1:9" ht="17.25" customHeight="1">
      <c r="A15" s="15" t="s">
        <v>30</v>
      </c>
      <c r="B15" s="16">
        <v>4306</v>
      </c>
      <c r="C15" s="16">
        <f t="shared" si="0"/>
        <v>171</v>
      </c>
      <c r="D15" s="17">
        <v>1175</v>
      </c>
      <c r="E15" s="18">
        <f t="shared" si="1"/>
        <v>27.287505805852298</v>
      </c>
      <c r="F15" s="19" t="s">
        <v>31</v>
      </c>
      <c r="G15" s="20">
        <f t="shared" si="2"/>
        <v>-128</v>
      </c>
      <c r="H15" s="18">
        <f t="shared" si="3"/>
        <v>-9.823484267075978</v>
      </c>
      <c r="I15" s="22">
        <v>1004</v>
      </c>
    </row>
    <row r="16" spans="1:9" ht="17.25" customHeight="1">
      <c r="A16" s="15" t="s">
        <v>32</v>
      </c>
      <c r="B16" s="16">
        <v>10515</v>
      </c>
      <c r="C16" s="16">
        <f t="shared" si="0"/>
        <v>415</v>
      </c>
      <c r="D16" s="17">
        <v>2459</v>
      </c>
      <c r="E16" s="18">
        <f t="shared" si="1"/>
        <v>23.385639562529718</v>
      </c>
      <c r="F16" s="19" t="s">
        <v>33</v>
      </c>
      <c r="G16" s="20">
        <f t="shared" si="2"/>
        <v>1426</v>
      </c>
      <c r="H16" s="18">
        <f t="shared" si="3"/>
        <v>138.04453049370764</v>
      </c>
      <c r="I16" s="22">
        <v>2044</v>
      </c>
    </row>
    <row r="17" spans="1:9" ht="17.25" customHeight="1">
      <c r="A17" s="15" t="s">
        <v>34</v>
      </c>
      <c r="B17" s="16">
        <v>22493</v>
      </c>
      <c r="C17" s="16">
        <f t="shared" si="0"/>
        <v>1971</v>
      </c>
      <c r="D17" s="17">
        <v>11929</v>
      </c>
      <c r="E17" s="18">
        <f t="shared" si="1"/>
        <v>53.03427733072511</v>
      </c>
      <c r="F17" s="19" t="s">
        <v>35</v>
      </c>
      <c r="G17" s="20">
        <f t="shared" si="2"/>
        <v>4065</v>
      </c>
      <c r="H17" s="18">
        <f t="shared" si="3"/>
        <v>51.6912512716175</v>
      </c>
      <c r="I17" s="22">
        <v>9958</v>
      </c>
    </row>
    <row r="18" spans="1:9" ht="17.25" customHeight="1">
      <c r="A18" s="21" t="s">
        <v>36</v>
      </c>
      <c r="B18" s="19"/>
      <c r="C18" s="16">
        <f t="shared" si="0"/>
        <v>18</v>
      </c>
      <c r="D18" s="17">
        <v>50</v>
      </c>
      <c r="E18" s="18"/>
      <c r="F18" s="19" t="s">
        <v>37</v>
      </c>
      <c r="G18" s="20">
        <f t="shared" si="2"/>
        <v>22</v>
      </c>
      <c r="H18" s="18">
        <f t="shared" si="3"/>
        <v>78.57142857142857</v>
      </c>
      <c r="I18" s="22">
        <v>32</v>
      </c>
    </row>
    <row r="19" spans="1:9" ht="17.25" customHeight="1">
      <c r="A19" s="21" t="s">
        <v>38</v>
      </c>
      <c r="B19" s="19"/>
      <c r="C19" s="16">
        <f t="shared" si="0"/>
        <v>0</v>
      </c>
      <c r="D19" s="22"/>
      <c r="E19" s="8"/>
      <c r="F19" s="19" t="s">
        <v>39</v>
      </c>
      <c r="G19" s="20">
        <v>0</v>
      </c>
      <c r="H19" s="18"/>
      <c r="I19" s="22"/>
    </row>
    <row r="20" spans="1:9" s="2" customFormat="1" ht="17.25" customHeight="1">
      <c r="A20" s="9" t="s">
        <v>40</v>
      </c>
      <c r="B20" s="13">
        <v>52500</v>
      </c>
      <c r="C20" s="11">
        <f t="shared" si="0"/>
        <v>5354</v>
      </c>
      <c r="D20" s="12">
        <v>25199</v>
      </c>
      <c r="E20" s="8">
        <f aca="true" t="shared" si="4" ref="E20:E26">D20/B20*100</f>
        <v>47.99809523809524</v>
      </c>
      <c r="F20" s="13" t="s">
        <v>41</v>
      </c>
      <c r="G20" s="14">
        <f t="shared" si="2"/>
        <v>-711</v>
      </c>
      <c r="H20" s="8">
        <f aca="true" t="shared" si="5" ref="H20:H28">G20/F20*100</f>
        <v>-2.7441142416055575</v>
      </c>
      <c r="I20" s="12">
        <v>19845</v>
      </c>
    </row>
    <row r="21" spans="1:9" ht="17.25" customHeight="1">
      <c r="A21" s="21" t="s">
        <v>42</v>
      </c>
      <c r="B21" s="19">
        <v>7400</v>
      </c>
      <c r="C21" s="16">
        <f t="shared" si="0"/>
        <v>1277</v>
      </c>
      <c r="D21" s="22">
        <v>5338</v>
      </c>
      <c r="E21" s="18">
        <f t="shared" si="4"/>
        <v>72.13513513513513</v>
      </c>
      <c r="F21" s="19" t="s">
        <v>43</v>
      </c>
      <c r="G21" s="20">
        <f t="shared" si="2"/>
        <v>1077</v>
      </c>
      <c r="H21" s="18">
        <f t="shared" si="5"/>
        <v>25.27575686458578</v>
      </c>
      <c r="I21" s="22">
        <v>4061</v>
      </c>
    </row>
    <row r="22" spans="1:9" ht="17.25" customHeight="1">
      <c r="A22" s="21" t="s">
        <v>44</v>
      </c>
      <c r="B22" s="19">
        <v>3900</v>
      </c>
      <c r="C22" s="16">
        <f t="shared" si="0"/>
        <v>560</v>
      </c>
      <c r="D22" s="22">
        <v>2017</v>
      </c>
      <c r="E22" s="18">
        <f t="shared" si="4"/>
        <v>51.717948717948715</v>
      </c>
      <c r="F22" s="19" t="s">
        <v>45</v>
      </c>
      <c r="G22" s="20">
        <f t="shared" si="2"/>
        <v>693</v>
      </c>
      <c r="H22" s="18">
        <f t="shared" si="5"/>
        <v>52.34138972809668</v>
      </c>
      <c r="I22" s="22">
        <v>1457</v>
      </c>
    </row>
    <row r="23" spans="1:9" ht="16.5" customHeight="1">
      <c r="A23" s="21" t="s">
        <v>46</v>
      </c>
      <c r="B23" s="19">
        <v>2600</v>
      </c>
      <c r="C23" s="16">
        <f t="shared" si="0"/>
        <v>374</v>
      </c>
      <c r="D23" s="22">
        <v>1345</v>
      </c>
      <c r="E23" s="18">
        <f t="shared" si="4"/>
        <v>51.73076923076923</v>
      </c>
      <c r="F23" s="19" t="s">
        <v>47</v>
      </c>
      <c r="G23" s="20">
        <f t="shared" si="2"/>
        <v>463</v>
      </c>
      <c r="H23" s="18">
        <f t="shared" si="5"/>
        <v>52.49433106575964</v>
      </c>
      <c r="I23" s="22">
        <v>971</v>
      </c>
    </row>
    <row r="24" spans="1:9" ht="17.25" customHeight="1">
      <c r="A24" s="21" t="s">
        <v>48</v>
      </c>
      <c r="B24" s="19">
        <v>11080</v>
      </c>
      <c r="C24" s="16">
        <f t="shared" si="0"/>
        <v>156</v>
      </c>
      <c r="D24" s="22">
        <v>8008</v>
      </c>
      <c r="E24" s="18">
        <f t="shared" si="4"/>
        <v>72.27436823104692</v>
      </c>
      <c r="F24" s="19" t="s">
        <v>49</v>
      </c>
      <c r="G24" s="20">
        <f t="shared" si="2"/>
        <v>2477</v>
      </c>
      <c r="H24" s="18">
        <f t="shared" si="5"/>
        <v>44.78394503706382</v>
      </c>
      <c r="I24" s="22">
        <v>7852</v>
      </c>
    </row>
    <row r="25" spans="1:9" ht="17.25" customHeight="1">
      <c r="A25" s="21" t="s">
        <v>50</v>
      </c>
      <c r="B25" s="19">
        <v>28577</v>
      </c>
      <c r="C25" s="16">
        <f t="shared" si="0"/>
        <v>1919</v>
      </c>
      <c r="D25" s="22">
        <v>5782</v>
      </c>
      <c r="E25" s="18">
        <f t="shared" si="4"/>
        <v>20.2330545543619</v>
      </c>
      <c r="F25" s="19" t="s">
        <v>51</v>
      </c>
      <c r="G25" s="20">
        <f t="shared" si="2"/>
        <v>-9007</v>
      </c>
      <c r="H25" s="18">
        <f t="shared" si="5"/>
        <v>-60.90337412942052</v>
      </c>
      <c r="I25" s="22">
        <v>3863</v>
      </c>
    </row>
    <row r="26" spans="1:9" ht="17.25" customHeight="1">
      <c r="A26" s="21" t="s">
        <v>52</v>
      </c>
      <c r="B26" s="19">
        <v>5443</v>
      </c>
      <c r="C26" s="16">
        <f t="shared" si="0"/>
        <v>1881</v>
      </c>
      <c r="D26" s="22">
        <v>4390</v>
      </c>
      <c r="E26" s="18">
        <f t="shared" si="4"/>
        <v>80.65405107477494</v>
      </c>
      <c r="F26" s="19" t="s">
        <v>53</v>
      </c>
      <c r="G26" s="20">
        <f t="shared" si="2"/>
        <v>3670</v>
      </c>
      <c r="H26" s="18">
        <f t="shared" si="5"/>
        <v>509.72222222222223</v>
      </c>
      <c r="I26" s="22">
        <v>2509</v>
      </c>
    </row>
    <row r="27" spans="1:9" ht="17.25" customHeight="1">
      <c r="A27" s="23" t="s">
        <v>54</v>
      </c>
      <c r="B27" s="19"/>
      <c r="C27" s="16">
        <f t="shared" si="0"/>
        <v>121</v>
      </c>
      <c r="D27" s="22">
        <v>1681</v>
      </c>
      <c r="E27" s="18"/>
      <c r="F27" s="19" t="s">
        <v>55</v>
      </c>
      <c r="G27" s="20">
        <f t="shared" si="2"/>
        <v>1072</v>
      </c>
      <c r="H27" s="18">
        <f t="shared" si="5"/>
        <v>176.02627257799674</v>
      </c>
      <c r="I27" s="22">
        <v>1560</v>
      </c>
    </row>
    <row r="28" spans="1:9" s="40" customFormat="1" ht="17.25" customHeight="1">
      <c r="A28" s="34" t="s">
        <v>56</v>
      </c>
      <c r="B28" s="35">
        <f>B5+B20</f>
        <v>192466</v>
      </c>
      <c r="C28" s="36">
        <f t="shared" si="0"/>
        <v>23655</v>
      </c>
      <c r="D28" s="35">
        <f aca="true" t="shared" si="6" ref="D28:I28">D5+D20</f>
        <v>87321</v>
      </c>
      <c r="E28" s="37">
        <f aca="true" t="shared" si="7" ref="E28:E34">D28/B28*100</f>
        <v>45.36957176852015</v>
      </c>
      <c r="F28" s="38">
        <f t="shared" si="6"/>
        <v>69257</v>
      </c>
      <c r="G28" s="39">
        <f t="shared" si="2"/>
        <v>18064</v>
      </c>
      <c r="H28" s="37">
        <f t="shared" si="5"/>
        <v>26.082562051489376</v>
      </c>
      <c r="I28" s="35">
        <f t="shared" si="6"/>
        <v>63666</v>
      </c>
    </row>
    <row r="29" spans="1:9" s="2" customFormat="1" ht="17.25" customHeight="1">
      <c r="A29" s="24" t="s">
        <v>57</v>
      </c>
      <c r="B29" s="25">
        <v>22771</v>
      </c>
      <c r="C29" s="16">
        <f t="shared" si="0"/>
        <v>3572</v>
      </c>
      <c r="D29" s="26">
        <v>12093</v>
      </c>
      <c r="E29" s="8">
        <f t="shared" si="7"/>
        <v>53.1070220894998</v>
      </c>
      <c r="F29" s="13" t="s">
        <v>58</v>
      </c>
      <c r="G29" s="14">
        <f t="shared" si="2"/>
        <v>3714</v>
      </c>
      <c r="H29" s="8">
        <f>G29/F29*100</f>
        <v>44.325098460436806</v>
      </c>
      <c r="I29" s="26">
        <v>8521</v>
      </c>
    </row>
    <row r="30" spans="1:9" s="2" customFormat="1" ht="17.25" customHeight="1">
      <c r="A30" s="24" t="s">
        <v>59</v>
      </c>
      <c r="B30" s="25">
        <v>93263</v>
      </c>
      <c r="C30" s="16">
        <f t="shared" si="0"/>
        <v>13633</v>
      </c>
      <c r="D30" s="26">
        <v>49646</v>
      </c>
      <c r="E30" s="8">
        <f t="shared" si="7"/>
        <v>53.23225716522093</v>
      </c>
      <c r="F30" s="13" t="s">
        <v>60</v>
      </c>
      <c r="G30" s="14">
        <f t="shared" si="2"/>
        <v>14867</v>
      </c>
      <c r="H30" s="8">
        <f>G30/F30*100</f>
        <v>42.747060007475774</v>
      </c>
      <c r="I30" s="26">
        <v>36013</v>
      </c>
    </row>
    <row r="31" spans="1:9" s="2" customFormat="1" ht="17.25" customHeight="1">
      <c r="A31" s="24" t="s">
        <v>61</v>
      </c>
      <c r="B31" s="25">
        <v>182900</v>
      </c>
      <c r="C31" s="11">
        <f t="shared" si="0"/>
        <v>7520</v>
      </c>
      <c r="D31" s="26">
        <v>74300</v>
      </c>
      <c r="E31" s="8">
        <f t="shared" si="7"/>
        <v>40.62329141607436</v>
      </c>
      <c r="F31" s="13" t="s">
        <v>62</v>
      </c>
      <c r="G31" s="14">
        <f t="shared" si="2"/>
        <v>15150</v>
      </c>
      <c r="H31" s="8">
        <f>G31/F31*100</f>
        <v>25.612848689771766</v>
      </c>
      <c r="I31" s="26">
        <v>66780</v>
      </c>
    </row>
    <row r="32" spans="1:9" s="3" customFormat="1" ht="17.25" customHeight="1">
      <c r="A32" s="27" t="s">
        <v>63</v>
      </c>
      <c r="B32" s="28">
        <v>180000</v>
      </c>
      <c r="C32" s="16">
        <f t="shared" si="0"/>
        <v>2398</v>
      </c>
      <c r="D32" s="33">
        <v>69178</v>
      </c>
      <c r="E32" s="18">
        <f t="shared" si="7"/>
        <v>38.43222222222222</v>
      </c>
      <c r="F32" s="19" t="s">
        <v>62</v>
      </c>
      <c r="G32" s="20">
        <f t="shared" si="2"/>
        <v>10028</v>
      </c>
      <c r="H32" s="18">
        <f>G32/F32*100</f>
        <v>16.95350803043111</v>
      </c>
      <c r="I32" s="29">
        <v>66780</v>
      </c>
    </row>
    <row r="33" spans="1:9" ht="15.75" customHeight="1">
      <c r="A33" s="27" t="s">
        <v>64</v>
      </c>
      <c r="B33" s="28">
        <v>1000</v>
      </c>
      <c r="C33" s="16">
        <f t="shared" si="0"/>
        <v>3980</v>
      </c>
      <c r="D33" s="33">
        <v>3980</v>
      </c>
      <c r="E33" s="52">
        <f t="shared" si="7"/>
        <v>398</v>
      </c>
      <c r="F33" s="19"/>
      <c r="G33" s="20">
        <f t="shared" si="2"/>
        <v>3980</v>
      </c>
      <c r="H33" s="18"/>
      <c r="I33" s="29"/>
    </row>
    <row r="34" spans="1:9" ht="15.75" customHeight="1">
      <c r="A34" s="27" t="s">
        <v>65</v>
      </c>
      <c r="B34" s="28">
        <v>1900</v>
      </c>
      <c r="C34" s="16">
        <f t="shared" si="0"/>
        <v>1142</v>
      </c>
      <c r="D34" s="33">
        <v>1142</v>
      </c>
      <c r="E34" s="52">
        <f t="shared" si="7"/>
        <v>60.10526315789474</v>
      </c>
      <c r="F34" s="19"/>
      <c r="G34" s="20">
        <f t="shared" si="2"/>
        <v>1142</v>
      </c>
      <c r="H34" s="18"/>
      <c r="I34" s="29"/>
    </row>
    <row r="35" spans="1:9" ht="15.75" customHeight="1">
      <c r="A35" s="27" t="s">
        <v>66</v>
      </c>
      <c r="B35" s="30"/>
      <c r="C35" s="16">
        <f t="shared" si="0"/>
        <v>0</v>
      </c>
      <c r="D35" s="29"/>
      <c r="E35" s="52"/>
      <c r="F35" s="19"/>
      <c r="G35" s="20"/>
      <c r="H35" s="18"/>
      <c r="I35" s="29"/>
    </row>
    <row r="36" spans="1:9" s="2" customFormat="1" ht="15.75" customHeight="1">
      <c r="A36" s="24" t="s">
        <v>67</v>
      </c>
      <c r="B36" s="31">
        <v>839</v>
      </c>
      <c r="C36" s="16">
        <f t="shared" si="0"/>
        <v>0</v>
      </c>
      <c r="D36" s="31"/>
      <c r="E36" s="52"/>
      <c r="G36" s="20"/>
      <c r="H36" s="18"/>
      <c r="I36" s="31"/>
    </row>
    <row r="37" spans="1:9" s="2" customFormat="1" ht="15" customHeight="1">
      <c r="A37" s="24" t="s">
        <v>68</v>
      </c>
      <c r="B37" s="32">
        <f>B5+B20+B29+B30+B31+B36</f>
        <v>492239</v>
      </c>
      <c r="C37" s="11">
        <f t="shared" si="0"/>
        <v>48380</v>
      </c>
      <c r="D37" s="32">
        <f>D28+D29+D30+D31+D36</f>
        <v>223360</v>
      </c>
      <c r="E37" s="8">
        <f>D37/B37*100</f>
        <v>45.37633141624292</v>
      </c>
      <c r="F37" s="13" t="s">
        <v>69</v>
      </c>
      <c r="G37" s="14">
        <f t="shared" si="2"/>
        <v>51795</v>
      </c>
      <c r="H37" s="8">
        <f>G37/F37*100</f>
        <v>30.189724011307668</v>
      </c>
      <c r="I37" s="32">
        <f>I28+I29+I30+I31+I36</f>
        <v>174980</v>
      </c>
    </row>
  </sheetData>
  <sheetProtection/>
  <mergeCells count="9">
    <mergeCell ref="A1:H1"/>
    <mergeCell ref="C2:E2"/>
    <mergeCell ref="G2:H2"/>
    <mergeCell ref="G3:H3"/>
    <mergeCell ref="A3:A4"/>
    <mergeCell ref="B3:B4"/>
    <mergeCell ref="E3:E4"/>
    <mergeCell ref="F3:F4"/>
    <mergeCell ref="C3:D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acc</cp:lastModifiedBy>
  <dcterms:created xsi:type="dcterms:W3CDTF">2021-08-05T02:13:19Z</dcterms:created>
  <dcterms:modified xsi:type="dcterms:W3CDTF">2021-08-24T07:31:32Z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